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ANSANEE\1.ตาล\1.รายงาน\1.ประจำเดือน\3.รายงานทุนวิจัยภายนอก\"/>
    </mc:Choice>
  </mc:AlternateContent>
  <bookViews>
    <workbookView xWindow="0" yWindow="0" windowWidth="28800" windowHeight="11700" tabRatio="921"/>
  </bookViews>
  <sheets>
    <sheet name="ปีงปม.69สรุป100%(ณ30มิย69)" sheetId="23" r:id="rId1"/>
    <sheet name="ปีงปม.69สรุป(ณ30มิย69)" sheetId="22" r:id="rId2"/>
    <sheet name="ปีงปม.69รายละเอียด(ณ30มิย69)"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0" i="21" l="1"/>
  <c r="P130" i="21" s="1"/>
  <c r="P129" i="21"/>
  <c r="P127" i="21" s="1"/>
  <c r="O129" i="21"/>
  <c r="O127" i="21" s="1"/>
  <c r="P128" i="21"/>
  <c r="O128" i="21"/>
  <c r="N127" i="21"/>
  <c r="M127" i="21"/>
  <c r="L127" i="21"/>
  <c r="K127" i="21"/>
  <c r="J127" i="21"/>
  <c r="I127" i="21"/>
  <c r="P126" i="21"/>
  <c r="O126" i="21"/>
  <c r="O125" i="21"/>
  <c r="P125" i="21" s="1"/>
  <c r="P124" i="21" s="1"/>
  <c r="O124" i="21"/>
  <c r="M124" i="21"/>
  <c r="L124" i="21"/>
  <c r="K124" i="21"/>
  <c r="J124" i="21"/>
  <c r="I124" i="21"/>
  <c r="O122" i="21"/>
  <c r="O121" i="21" s="1"/>
  <c r="M121" i="21"/>
  <c r="L121" i="21"/>
  <c r="K121" i="21"/>
  <c r="J121" i="21"/>
  <c r="I121" i="21"/>
  <c r="P119" i="21"/>
  <c r="O119" i="21"/>
  <c r="O117" i="21" s="1"/>
  <c r="P118" i="21"/>
  <c r="P117" i="21" s="1"/>
  <c r="O118" i="21"/>
  <c r="M117" i="21"/>
  <c r="L117" i="21"/>
  <c r="K117" i="21"/>
  <c r="J117" i="21"/>
  <c r="I117" i="21"/>
  <c r="O115" i="21"/>
  <c r="P115" i="21" s="1"/>
  <c r="P114" i="21"/>
  <c r="O114" i="21"/>
  <c r="O113" i="21"/>
  <c r="O112" i="21" s="1"/>
  <c r="M112" i="21"/>
  <c r="L112" i="21"/>
  <c r="K112" i="21"/>
  <c r="J112" i="21"/>
  <c r="I112" i="21"/>
  <c r="P110" i="21"/>
  <c r="O110" i="21"/>
  <c r="P109" i="21"/>
  <c r="O109" i="21"/>
  <c r="P108" i="21"/>
  <c r="O108" i="21"/>
  <c r="O107" i="21"/>
  <c r="P107" i="21" s="1"/>
  <c r="P106" i="21"/>
  <c r="O106" i="21"/>
  <c r="P105" i="21"/>
  <c r="O105" i="21"/>
  <c r="P104" i="21"/>
  <c r="O104" i="21"/>
  <c r="O103" i="21"/>
  <c r="P103" i="21" s="1"/>
  <c r="P102" i="21"/>
  <c r="O102" i="21"/>
  <c r="P101" i="21"/>
  <c r="O101" i="21"/>
  <c r="P100" i="21"/>
  <c r="O100" i="21"/>
  <c r="O99" i="21"/>
  <c r="P99" i="21" s="1"/>
  <c r="P98" i="21"/>
  <c r="O98" i="21"/>
  <c r="O96" i="21" s="1"/>
  <c r="P97" i="21"/>
  <c r="O97" i="21"/>
  <c r="M96" i="21"/>
  <c r="L96" i="21"/>
  <c r="K96" i="21"/>
  <c r="J96" i="21"/>
  <c r="I96" i="21"/>
  <c r="O94" i="21"/>
  <c r="P94" i="21" s="1"/>
  <c r="P93" i="21" s="1"/>
  <c r="M93" i="21"/>
  <c r="L93" i="21"/>
  <c r="K93" i="21"/>
  <c r="J93" i="21"/>
  <c r="I93" i="21"/>
  <c r="P91" i="21"/>
  <c r="O91" i="21"/>
  <c r="O90" i="21"/>
  <c r="P90" i="21" s="1"/>
  <c r="P89" i="21"/>
  <c r="O89" i="21"/>
  <c r="P88" i="21"/>
  <c r="O88" i="21"/>
  <c r="P87" i="21"/>
  <c r="P86" i="21" s="1"/>
  <c r="O87" i="21"/>
  <c r="O86" i="21" s="1"/>
  <c r="M86" i="21"/>
  <c r="L86" i="21"/>
  <c r="K86" i="21"/>
  <c r="J86" i="21"/>
  <c r="I86" i="21"/>
  <c r="P84" i="21"/>
  <c r="O84" i="21"/>
  <c r="O83" i="21"/>
  <c r="P83" i="21" s="1"/>
  <c r="O82" i="21"/>
  <c r="P82" i="21" s="1"/>
  <c r="O81" i="21"/>
  <c r="P81" i="21" s="1"/>
  <c r="P80" i="21"/>
  <c r="O80" i="21"/>
  <c r="O79" i="21"/>
  <c r="P79" i="21" s="1"/>
  <c r="O78" i="21"/>
  <c r="P78" i="21" s="1"/>
  <c r="O77" i="21"/>
  <c r="P77" i="21" s="1"/>
  <c r="M76" i="21"/>
  <c r="L76" i="21"/>
  <c r="K76" i="21"/>
  <c r="J76" i="21"/>
  <c r="I76" i="21"/>
  <c r="P74" i="21"/>
  <c r="P73" i="21" s="1"/>
  <c r="O74" i="21"/>
  <c r="O73" i="21" s="1"/>
  <c r="M73" i="21"/>
  <c r="L73" i="21"/>
  <c r="K73" i="21"/>
  <c r="J73" i="21"/>
  <c r="I73" i="21"/>
  <c r="P71" i="21"/>
  <c r="O71" i="21"/>
  <c r="O70" i="21"/>
  <c r="P70" i="21" s="1"/>
  <c r="O69" i="21"/>
  <c r="P69" i="21" s="1"/>
  <c r="O68" i="21"/>
  <c r="P68" i="21" s="1"/>
  <c r="P67" i="21"/>
  <c r="O67" i="21"/>
  <c r="O66" i="21"/>
  <c r="P66" i="21" s="1"/>
  <c r="O65" i="21"/>
  <c r="P65" i="21" s="1"/>
  <c r="M64" i="21"/>
  <c r="L64" i="21"/>
  <c r="K64" i="21"/>
  <c r="J64" i="21"/>
  <c r="I64" i="21"/>
  <c r="P62" i="21"/>
  <c r="O62" i="21"/>
  <c r="P61" i="21"/>
  <c r="O61" i="21"/>
  <c r="O60" i="21"/>
  <c r="P60" i="21" s="1"/>
  <c r="P59" i="21"/>
  <c r="O59" i="21"/>
  <c r="P58" i="21"/>
  <c r="O58" i="21"/>
  <c r="P57" i="21"/>
  <c r="O57" i="21"/>
  <c r="O56" i="21"/>
  <c r="P56" i="21" s="1"/>
  <c r="P55" i="21"/>
  <c r="O55" i="21"/>
  <c r="P54" i="21"/>
  <c r="P53" i="21" s="1"/>
  <c r="O54" i="21"/>
  <c r="O53" i="21"/>
  <c r="M53" i="21"/>
  <c r="L53" i="21"/>
  <c r="K53" i="21"/>
  <c r="J53" i="21"/>
  <c r="I53" i="21"/>
  <c r="O51" i="21"/>
  <c r="O49" i="21" s="1"/>
  <c r="I51" i="21"/>
  <c r="P51" i="21" s="1"/>
  <c r="P49" i="21" s="1"/>
  <c r="P50" i="21"/>
  <c r="O50" i="21"/>
  <c r="M49" i="21"/>
  <c r="L49" i="21"/>
  <c r="K49" i="21"/>
  <c r="J49" i="21"/>
  <c r="O47" i="21"/>
  <c r="I47" i="21"/>
  <c r="I31" i="21" s="1"/>
  <c r="P46" i="21"/>
  <c r="O46" i="21"/>
  <c r="P45" i="21"/>
  <c r="O45" i="21"/>
  <c r="P44" i="21"/>
  <c r="O44" i="21"/>
  <c r="P43" i="21"/>
  <c r="O43" i="21"/>
  <c r="P42" i="21"/>
  <c r="O42" i="21"/>
  <c r="P41" i="21"/>
  <c r="O41" i="21"/>
  <c r="O40" i="21"/>
  <c r="P40" i="21" s="1"/>
  <c r="P39" i="21"/>
  <c r="O39" i="21"/>
  <c r="P38" i="21"/>
  <c r="O38" i="21"/>
  <c r="P37" i="21"/>
  <c r="O37" i="21"/>
  <c r="O36" i="21"/>
  <c r="P36" i="21" s="1"/>
  <c r="P35" i="21"/>
  <c r="O35" i="21"/>
  <c r="P34" i="21"/>
  <c r="O34" i="21"/>
  <c r="P33" i="21"/>
  <c r="O33" i="21"/>
  <c r="O31" i="21" s="1"/>
  <c r="O32" i="21"/>
  <c r="P32" i="21" s="1"/>
  <c r="M31" i="21"/>
  <c r="L31" i="21"/>
  <c r="K31" i="21"/>
  <c r="J31" i="21"/>
  <c r="O29" i="21"/>
  <c r="P29" i="21" s="1"/>
  <c r="O28" i="21"/>
  <c r="P28" i="21" s="1"/>
  <c r="O27" i="21"/>
  <c r="P27" i="21" s="1"/>
  <c r="M26" i="21"/>
  <c r="L26" i="21"/>
  <c r="K26" i="21"/>
  <c r="J26" i="21"/>
  <c r="J131" i="21" s="1"/>
  <c r="I26" i="21"/>
  <c r="P25" i="21"/>
  <c r="O25" i="21"/>
  <c r="O23" i="21" s="1"/>
  <c r="O24" i="21"/>
  <c r="P24" i="21" s="1"/>
  <c r="P23" i="21" s="1"/>
  <c r="N23" i="21"/>
  <c r="M23" i="21"/>
  <c r="L23" i="21"/>
  <c r="K23" i="21"/>
  <c r="J23" i="21"/>
  <c r="I23" i="21"/>
  <c r="P21" i="21"/>
  <c r="O21" i="21"/>
  <c r="P20" i="21"/>
  <c r="O20" i="21"/>
  <c r="P19" i="21"/>
  <c r="O19" i="21"/>
  <c r="O18" i="21"/>
  <c r="P18" i="21" s="1"/>
  <c r="P17" i="21"/>
  <c r="O17" i="21"/>
  <c r="P16" i="21"/>
  <c r="O16" i="21"/>
  <c r="P15" i="21"/>
  <c r="O15" i="21"/>
  <c r="O14" i="21"/>
  <c r="P14" i="21" s="1"/>
  <c r="P13" i="21"/>
  <c r="O13" i="21"/>
  <c r="P12" i="21"/>
  <c r="O12" i="21"/>
  <c r="P11" i="21"/>
  <c r="O11" i="21"/>
  <c r="O10" i="21"/>
  <c r="P10" i="21" s="1"/>
  <c r="P9" i="21"/>
  <c r="P8" i="21" s="1"/>
  <c r="O9" i="21"/>
  <c r="O8" i="21" s="1"/>
  <c r="M8" i="21"/>
  <c r="M131" i="21" s="1"/>
  <c r="L8" i="21"/>
  <c r="L131" i="21" s="1"/>
  <c r="K8" i="21"/>
  <c r="K131" i="21" s="1"/>
  <c r="J8" i="21"/>
  <c r="I8" i="21"/>
  <c r="DB27" i="22"/>
  <c r="DA27" i="22"/>
  <c r="CZ27" i="22"/>
  <c r="CY27" i="22"/>
  <c r="CX27" i="22"/>
  <c r="CS27" i="22"/>
  <c r="CR27" i="22"/>
  <c r="CQ27" i="22"/>
  <c r="CP27" i="22"/>
  <c r="CO27" i="22"/>
  <c r="CJ27" i="22"/>
  <c r="CI27" i="22"/>
  <c r="CH27" i="22"/>
  <c r="CG27" i="22"/>
  <c r="CF27" i="22"/>
  <c r="CA27" i="22"/>
  <c r="BZ27" i="22"/>
  <c r="BY27" i="22"/>
  <c r="BX27" i="22"/>
  <c r="BW27" i="22"/>
  <c r="BR27" i="22"/>
  <c r="BQ27" i="22"/>
  <c r="BP27" i="22"/>
  <c r="BO27" i="22"/>
  <c r="BN27" i="22"/>
  <c r="BI27" i="22"/>
  <c r="BH27" i="22"/>
  <c r="BG27" i="22"/>
  <c r="BF27" i="22"/>
  <c r="BE27" i="22"/>
  <c r="AZ27" i="22"/>
  <c r="AY27" i="22"/>
  <c r="AX27" i="22"/>
  <c r="AW27" i="22"/>
  <c r="AV27" i="22"/>
  <c r="AQ27" i="22"/>
  <c r="AP27" i="22"/>
  <c r="AO27" i="22"/>
  <c r="AN27" i="22"/>
  <c r="AM27" i="22"/>
  <c r="AH27" i="22"/>
  <c r="AG27" i="22"/>
  <c r="AF27" i="22"/>
  <c r="AE27" i="22"/>
  <c r="AD27" i="22"/>
  <c r="Y27" i="22"/>
  <c r="X27" i="22"/>
  <c r="W27" i="22"/>
  <c r="V27" i="22"/>
  <c r="U27" i="22"/>
  <c r="Q27" i="22"/>
  <c r="P27" i="22"/>
  <c r="O27" i="22"/>
  <c r="N27" i="22"/>
  <c r="M27" i="22"/>
  <c r="L27" i="22"/>
  <c r="G27" i="22"/>
  <c r="F27" i="22"/>
  <c r="E27" i="22"/>
  <c r="D27" i="22"/>
  <c r="C27" i="22"/>
  <c r="DK26" i="22"/>
  <c r="DJ26" i="22"/>
  <c r="DI26" i="22"/>
  <c r="DH26" i="22"/>
  <c r="DG26" i="22"/>
  <c r="DE26" i="22"/>
  <c r="DD26" i="22"/>
  <c r="CU26" i="22"/>
  <c r="CV26" i="22" s="1"/>
  <c r="CM26" i="22"/>
  <c r="CL26" i="22"/>
  <c r="CD26" i="22"/>
  <c r="CC26" i="22"/>
  <c r="BU26" i="22"/>
  <c r="BT26" i="22"/>
  <c r="BK26" i="22"/>
  <c r="BL26" i="22" s="1"/>
  <c r="BC26" i="22"/>
  <c r="BB26" i="22"/>
  <c r="AT26" i="22"/>
  <c r="AS26" i="22"/>
  <c r="AK26" i="22"/>
  <c r="AJ26" i="22"/>
  <c r="AA26" i="22"/>
  <c r="AB26" i="22" s="1"/>
  <c r="S26" i="22"/>
  <c r="R26" i="22"/>
  <c r="J26" i="22"/>
  <c r="I26" i="22"/>
  <c r="DM26" i="22" s="1"/>
  <c r="DK25" i="22"/>
  <c r="DJ25" i="22"/>
  <c r="DI25" i="22"/>
  <c r="DH25" i="22"/>
  <c r="DG25" i="22"/>
  <c r="DD25" i="22"/>
  <c r="DE25" i="22" s="1"/>
  <c r="CU25" i="22"/>
  <c r="CV25" i="22" s="1"/>
  <c r="CL25" i="22"/>
  <c r="CM25" i="22" s="1"/>
  <c r="CC25" i="22"/>
  <c r="CD25" i="22" s="1"/>
  <c r="BT25" i="22"/>
  <c r="BU25" i="22" s="1"/>
  <c r="BK25" i="22"/>
  <c r="BL25" i="22" s="1"/>
  <c r="BB25" i="22"/>
  <c r="BC25" i="22" s="1"/>
  <c r="AS25" i="22"/>
  <c r="AT25" i="22" s="1"/>
  <c r="AJ25" i="22"/>
  <c r="AK25" i="22" s="1"/>
  <c r="AA25" i="22"/>
  <c r="AB25" i="22" s="1"/>
  <c r="R25" i="22"/>
  <c r="S25" i="22" s="1"/>
  <c r="I25" i="22"/>
  <c r="J25" i="22" s="1"/>
  <c r="DK24" i="22"/>
  <c r="DJ24" i="22"/>
  <c r="DI24" i="22"/>
  <c r="DH24" i="22"/>
  <c r="DG24" i="22"/>
  <c r="DE24" i="22"/>
  <c r="DD24" i="22"/>
  <c r="CV24" i="22"/>
  <c r="CU24" i="22"/>
  <c r="CM24" i="22"/>
  <c r="CL24" i="22"/>
  <c r="CD24" i="22"/>
  <c r="CC24" i="22"/>
  <c r="BU24" i="22"/>
  <c r="BT24" i="22"/>
  <c r="BL24" i="22"/>
  <c r="BK24" i="22"/>
  <c r="BC24" i="22"/>
  <c r="BB24" i="22"/>
  <c r="AT24" i="22"/>
  <c r="AS24" i="22"/>
  <c r="AK24" i="22"/>
  <c r="AJ24" i="22"/>
  <c r="AB24" i="22"/>
  <c r="AA24" i="22"/>
  <c r="S24" i="22"/>
  <c r="R24" i="22"/>
  <c r="J24" i="22"/>
  <c r="I24" i="22"/>
  <c r="DM24" i="22" s="1"/>
  <c r="DK23" i="22"/>
  <c r="DJ23" i="22"/>
  <c r="DI23" i="22"/>
  <c r="DH23" i="22"/>
  <c r="DG23" i="22"/>
  <c r="DE23" i="22"/>
  <c r="DD23" i="22"/>
  <c r="CU23" i="22"/>
  <c r="CV23" i="22" s="1"/>
  <c r="CL23" i="22"/>
  <c r="CM23" i="22" s="1"/>
  <c r="CC23" i="22"/>
  <c r="CD23" i="22" s="1"/>
  <c r="BU23" i="22"/>
  <c r="BT23" i="22"/>
  <c r="BK23" i="22"/>
  <c r="BL23" i="22" s="1"/>
  <c r="BB23" i="22"/>
  <c r="BC23" i="22" s="1"/>
  <c r="AS23" i="22"/>
  <c r="AT23" i="22" s="1"/>
  <c r="AK23" i="22"/>
  <c r="AJ23" i="22"/>
  <c r="AA23" i="22"/>
  <c r="AB23" i="22" s="1"/>
  <c r="R23" i="22"/>
  <c r="S23" i="22" s="1"/>
  <c r="I23" i="22"/>
  <c r="DM23" i="22" s="1"/>
  <c r="DK22" i="22"/>
  <c r="DJ22" i="22"/>
  <c r="DI22" i="22"/>
  <c r="DH22" i="22"/>
  <c r="DG22" i="22"/>
  <c r="DE22" i="22"/>
  <c r="DD22" i="22"/>
  <c r="CV22" i="22"/>
  <c r="CU22" i="22"/>
  <c r="CM22" i="22"/>
  <c r="CL22" i="22"/>
  <c r="CD22" i="22"/>
  <c r="CC22" i="22"/>
  <c r="BU22" i="22"/>
  <c r="BT22" i="22"/>
  <c r="BL22" i="22"/>
  <c r="BK22" i="22"/>
  <c r="BC22" i="22"/>
  <c r="BB22" i="22"/>
  <c r="AT22" i="22"/>
  <c r="AS22" i="22"/>
  <c r="AK22" i="22"/>
  <c r="AJ22" i="22"/>
  <c r="AB22" i="22"/>
  <c r="AA22" i="22"/>
  <c r="S22" i="22"/>
  <c r="R22" i="22"/>
  <c r="J22" i="22"/>
  <c r="I22" i="22"/>
  <c r="DM22" i="22" s="1"/>
  <c r="DN22" i="22" s="1"/>
  <c r="DK21" i="22"/>
  <c r="DJ21" i="22"/>
  <c r="DI21" i="22"/>
  <c r="DH21" i="22"/>
  <c r="DG21" i="22"/>
  <c r="DD21" i="22"/>
  <c r="DE21" i="22" s="1"/>
  <c r="CU21" i="22"/>
  <c r="CV21" i="22" s="1"/>
  <c r="CL21" i="22"/>
  <c r="CM21" i="22" s="1"/>
  <c r="CC21" i="22"/>
  <c r="CD21" i="22" s="1"/>
  <c r="BT21" i="22"/>
  <c r="BU21" i="22" s="1"/>
  <c r="BK21" i="22"/>
  <c r="BL21" i="22" s="1"/>
  <c r="BB21" i="22"/>
  <c r="BC21" i="22" s="1"/>
  <c r="AS21" i="22"/>
  <c r="AT21" i="22" s="1"/>
  <c r="AJ21" i="22"/>
  <c r="AK21" i="22" s="1"/>
  <c r="AA21" i="22"/>
  <c r="AB21" i="22" s="1"/>
  <c r="R21" i="22"/>
  <c r="S21" i="22" s="1"/>
  <c r="I21" i="22"/>
  <c r="DM21" i="22" s="1"/>
  <c r="DN21" i="22" s="1"/>
  <c r="DM20" i="22"/>
  <c r="DK20" i="22"/>
  <c r="DJ20" i="22"/>
  <c r="DI20" i="22"/>
  <c r="DH20" i="22"/>
  <c r="DG20" i="22"/>
  <c r="DN20" i="22" s="1"/>
  <c r="DE20" i="22"/>
  <c r="DD20" i="22"/>
  <c r="CV20" i="22"/>
  <c r="CU20" i="22"/>
  <c r="CM20" i="22"/>
  <c r="CL20" i="22"/>
  <c r="CD20" i="22"/>
  <c r="CC20" i="22"/>
  <c r="BU20" i="22"/>
  <c r="BT20" i="22"/>
  <c r="BL20" i="22"/>
  <c r="BK20" i="22"/>
  <c r="BC20" i="22"/>
  <c r="BB20" i="22"/>
  <c r="AT20" i="22"/>
  <c r="AS20" i="22"/>
  <c r="AK20" i="22"/>
  <c r="AJ20" i="22"/>
  <c r="AB20" i="22"/>
  <c r="AA20" i="22"/>
  <c r="S20" i="22"/>
  <c r="R20" i="22"/>
  <c r="J20" i="22"/>
  <c r="I20" i="22"/>
  <c r="DK19" i="22"/>
  <c r="DJ19" i="22"/>
  <c r="DI19" i="22"/>
  <c r="DH19" i="22"/>
  <c r="DG19" i="22"/>
  <c r="DD19" i="22"/>
  <c r="DE19" i="22" s="1"/>
  <c r="CU19" i="22"/>
  <c r="CV19" i="22" s="1"/>
  <c r="CL19" i="22"/>
  <c r="CM19" i="22" s="1"/>
  <c r="CC19" i="22"/>
  <c r="CD19" i="22" s="1"/>
  <c r="BT19" i="22"/>
  <c r="BU19" i="22" s="1"/>
  <c r="BK19" i="22"/>
  <c r="BL19" i="22" s="1"/>
  <c r="BB19" i="22"/>
  <c r="BC19" i="22" s="1"/>
  <c r="AS19" i="22"/>
  <c r="AT19" i="22" s="1"/>
  <c r="AJ19" i="22"/>
  <c r="AK19" i="22" s="1"/>
  <c r="AA19" i="22"/>
  <c r="AB19" i="22" s="1"/>
  <c r="R19" i="22"/>
  <c r="S19" i="22" s="1"/>
  <c r="I19" i="22"/>
  <c r="J19" i="22" s="1"/>
  <c r="DK18" i="22"/>
  <c r="DJ18" i="22"/>
  <c r="DI18" i="22"/>
  <c r="DH18" i="22"/>
  <c r="DG18" i="22"/>
  <c r="DE18" i="22"/>
  <c r="DD18" i="22"/>
  <c r="CV18" i="22"/>
  <c r="CU18" i="22"/>
  <c r="CM18" i="22"/>
  <c r="CL18" i="22"/>
  <c r="CD18" i="22"/>
  <c r="CC18" i="22"/>
  <c r="BU18" i="22"/>
  <c r="BT18" i="22"/>
  <c r="BL18" i="22"/>
  <c r="BK18" i="22"/>
  <c r="BC18" i="22"/>
  <c r="BB18" i="22"/>
  <c r="AT18" i="22"/>
  <c r="AS18" i="22"/>
  <c r="AK18" i="22"/>
  <c r="AJ18" i="22"/>
  <c r="AB18" i="22"/>
  <c r="AA18" i="22"/>
  <c r="S18" i="22"/>
  <c r="R18" i="22"/>
  <c r="J18" i="22"/>
  <c r="I18" i="22"/>
  <c r="DM18" i="22" s="1"/>
  <c r="DK17" i="22"/>
  <c r="DJ17" i="22"/>
  <c r="DI17" i="22"/>
  <c r="DH17" i="22"/>
  <c r="DG17" i="22"/>
  <c r="DD17" i="22"/>
  <c r="DE17" i="22" s="1"/>
  <c r="CU17" i="22"/>
  <c r="CV17" i="22" s="1"/>
  <c r="CL17" i="22"/>
  <c r="CM17" i="22" s="1"/>
  <c r="CC17" i="22"/>
  <c r="CD17" i="22" s="1"/>
  <c r="BT17" i="22"/>
  <c r="BU17" i="22" s="1"/>
  <c r="BK17" i="22"/>
  <c r="BL17" i="22" s="1"/>
  <c r="BB17" i="22"/>
  <c r="BC17" i="22" s="1"/>
  <c r="AS17" i="22"/>
  <c r="AT17" i="22" s="1"/>
  <c r="AJ17" i="22"/>
  <c r="AK17" i="22" s="1"/>
  <c r="AA17" i="22"/>
  <c r="AB17" i="22" s="1"/>
  <c r="R17" i="22"/>
  <c r="S17" i="22" s="1"/>
  <c r="I17" i="22"/>
  <c r="J17" i="22" s="1"/>
  <c r="DM16" i="22"/>
  <c r="DK16" i="22"/>
  <c r="DJ16" i="22"/>
  <c r="DI16" i="22"/>
  <c r="DH16" i="22"/>
  <c r="DG16" i="22"/>
  <c r="DN16" i="22" s="1"/>
  <c r="DE16" i="22"/>
  <c r="DD16" i="22"/>
  <c r="CV16" i="22"/>
  <c r="CU16" i="22"/>
  <c r="CM16" i="22"/>
  <c r="CL16" i="22"/>
  <c r="CD16" i="22"/>
  <c r="CC16" i="22"/>
  <c r="BU16" i="22"/>
  <c r="BT16" i="22"/>
  <c r="BL16" i="22"/>
  <c r="BK16" i="22"/>
  <c r="BC16" i="22"/>
  <c r="BB16" i="22"/>
  <c r="AT16" i="22"/>
  <c r="AS16" i="22"/>
  <c r="AK16" i="22"/>
  <c r="AJ16" i="22"/>
  <c r="AB16" i="22"/>
  <c r="AA16" i="22"/>
  <c r="S16" i="22"/>
  <c r="R16" i="22"/>
  <c r="J16" i="22"/>
  <c r="I16" i="22"/>
  <c r="DK15" i="22"/>
  <c r="DJ15" i="22"/>
  <c r="DI15" i="22"/>
  <c r="DH15" i="22"/>
  <c r="DG15" i="22"/>
  <c r="DN15" i="22" s="1"/>
  <c r="DD15" i="22"/>
  <c r="DE15" i="22" s="1"/>
  <c r="CU15" i="22"/>
  <c r="CV15" i="22" s="1"/>
  <c r="CL15" i="22"/>
  <c r="CM15" i="22" s="1"/>
  <c r="CC15" i="22"/>
  <c r="CD15" i="22" s="1"/>
  <c r="BT15" i="22"/>
  <c r="BU15" i="22" s="1"/>
  <c r="BK15" i="22"/>
  <c r="BL15" i="22" s="1"/>
  <c r="BB15" i="22"/>
  <c r="BC15" i="22" s="1"/>
  <c r="AS15" i="22"/>
  <c r="AT15" i="22" s="1"/>
  <c r="AJ15" i="22"/>
  <c r="AK15" i="22" s="1"/>
  <c r="AA15" i="22"/>
  <c r="AB15" i="22" s="1"/>
  <c r="R15" i="22"/>
  <c r="S15" i="22" s="1"/>
  <c r="I15" i="22"/>
  <c r="DM15" i="22" s="1"/>
  <c r="DM14" i="22"/>
  <c r="DN14" i="22" s="1"/>
  <c r="DK14" i="22"/>
  <c r="DJ14" i="22"/>
  <c r="DI14" i="22"/>
  <c r="DH14" i="22"/>
  <c r="DG14" i="22"/>
  <c r="DE14" i="22"/>
  <c r="DD14" i="22"/>
  <c r="CV14" i="22"/>
  <c r="CU14" i="22"/>
  <c r="CM14" i="22"/>
  <c r="CL14" i="22"/>
  <c r="CD14" i="22"/>
  <c r="CC14" i="22"/>
  <c r="BU14" i="22"/>
  <c r="BT14" i="22"/>
  <c r="BL14" i="22"/>
  <c r="BK14" i="22"/>
  <c r="BC14" i="22"/>
  <c r="BB14" i="22"/>
  <c r="AT14" i="22"/>
  <c r="AS14" i="22"/>
  <c r="AK14" i="22"/>
  <c r="AJ14" i="22"/>
  <c r="AB14" i="22"/>
  <c r="AA14" i="22"/>
  <c r="S14" i="22"/>
  <c r="R14" i="22"/>
  <c r="J14" i="22"/>
  <c r="I14" i="22"/>
  <c r="DK13" i="22"/>
  <c r="DJ13" i="22"/>
  <c r="DI13" i="22"/>
  <c r="DH13" i="22"/>
  <c r="DG13" i="22"/>
  <c r="DD13" i="22"/>
  <c r="DE13" i="22" s="1"/>
  <c r="CU13" i="22"/>
  <c r="CV13" i="22" s="1"/>
  <c r="CL13" i="22"/>
  <c r="CM13" i="22" s="1"/>
  <c r="CC13" i="22"/>
  <c r="CD13" i="22" s="1"/>
  <c r="BT13" i="22"/>
  <c r="BU13" i="22" s="1"/>
  <c r="BK13" i="22"/>
  <c r="BL13" i="22" s="1"/>
  <c r="BB13" i="22"/>
  <c r="BC13" i="22" s="1"/>
  <c r="AS13" i="22"/>
  <c r="AT13" i="22" s="1"/>
  <c r="AJ13" i="22"/>
  <c r="AK13" i="22" s="1"/>
  <c r="AA13" i="22"/>
  <c r="AB13" i="22" s="1"/>
  <c r="R13" i="22"/>
  <c r="S13" i="22" s="1"/>
  <c r="I13" i="22"/>
  <c r="DM13" i="22" s="1"/>
  <c r="DN13" i="22" s="1"/>
  <c r="DM12" i="22"/>
  <c r="DN12" i="22" s="1"/>
  <c r="DK12" i="22"/>
  <c r="DJ12" i="22"/>
  <c r="DI12" i="22"/>
  <c r="DH12" i="22"/>
  <c r="DG12" i="22"/>
  <c r="DE12" i="22"/>
  <c r="DD12" i="22"/>
  <c r="CV12" i="22"/>
  <c r="CU12" i="22"/>
  <c r="CM12" i="22"/>
  <c r="CL12" i="22"/>
  <c r="CD12" i="22"/>
  <c r="CC12" i="22"/>
  <c r="BU12" i="22"/>
  <c r="BT12" i="22"/>
  <c r="BL12" i="22"/>
  <c r="BK12" i="22"/>
  <c r="BC12" i="22"/>
  <c r="BB12" i="22"/>
  <c r="AT12" i="22"/>
  <c r="AS12" i="22"/>
  <c r="AK12" i="22"/>
  <c r="AJ12" i="22"/>
  <c r="AB12" i="22"/>
  <c r="AA12" i="22"/>
  <c r="S12" i="22"/>
  <c r="R12" i="22"/>
  <c r="J12" i="22"/>
  <c r="I12" i="22"/>
  <c r="DK11" i="22"/>
  <c r="DJ11" i="22"/>
  <c r="DI11" i="22"/>
  <c r="DH11" i="22"/>
  <c r="DG11" i="22"/>
  <c r="DD11" i="22"/>
  <c r="DE11" i="22" s="1"/>
  <c r="CU11" i="22"/>
  <c r="CU27" i="22" s="1"/>
  <c r="CL11" i="22"/>
  <c r="CM11" i="22" s="1"/>
  <c r="CC11" i="22"/>
  <c r="CD11" i="22" s="1"/>
  <c r="BT11" i="22"/>
  <c r="BU11" i="22" s="1"/>
  <c r="BK11" i="22"/>
  <c r="BL11" i="22" s="1"/>
  <c r="BB11" i="22"/>
  <c r="BC11" i="22" s="1"/>
  <c r="AS11" i="22"/>
  <c r="AT11" i="22" s="1"/>
  <c r="AJ11" i="22"/>
  <c r="AK11" i="22" s="1"/>
  <c r="AA11" i="22"/>
  <c r="AA27" i="22" s="1"/>
  <c r="R11" i="22"/>
  <c r="S11" i="22" s="1"/>
  <c r="I11" i="22"/>
  <c r="J11" i="22" s="1"/>
  <c r="DK10" i="22"/>
  <c r="DK27" i="22" s="1"/>
  <c r="DJ10" i="22"/>
  <c r="DJ27" i="22" s="1"/>
  <c r="DI10" i="22"/>
  <c r="DI27" i="22" s="1"/>
  <c r="DH10" i="22"/>
  <c r="DH27" i="22" s="1"/>
  <c r="DG10" i="22"/>
  <c r="DN10" i="22" s="1"/>
  <c r="DE10" i="22"/>
  <c r="DD10" i="22"/>
  <c r="DD27" i="22" s="1"/>
  <c r="CV10" i="22"/>
  <c r="CU10" i="22"/>
  <c r="CM10" i="22"/>
  <c r="CL10" i="22"/>
  <c r="CL27" i="22" s="1"/>
  <c r="CD10" i="22"/>
  <c r="CC10" i="22"/>
  <c r="CC27" i="22" s="1"/>
  <c r="BU10" i="22"/>
  <c r="BU27" i="22" s="1"/>
  <c r="BT10" i="22"/>
  <c r="BT27" i="22" s="1"/>
  <c r="BL10" i="22"/>
  <c r="BK10" i="22"/>
  <c r="BK27" i="22" s="1"/>
  <c r="BC10" i="22"/>
  <c r="BB10" i="22"/>
  <c r="BB27" i="22" s="1"/>
  <c r="AT10" i="22"/>
  <c r="AS10" i="22"/>
  <c r="AS27" i="22" s="1"/>
  <c r="AK10" i="22"/>
  <c r="AJ10" i="22"/>
  <c r="AJ27" i="22" s="1"/>
  <c r="AB10" i="22"/>
  <c r="AA10" i="22"/>
  <c r="S10" i="22"/>
  <c r="R10" i="22"/>
  <c r="R27" i="22" s="1"/>
  <c r="J10" i="22"/>
  <c r="I10" i="22"/>
  <c r="DM10" i="22" s="1"/>
  <c r="N24" i="23"/>
  <c r="M24" i="23"/>
  <c r="L24" i="23"/>
  <c r="K24" i="23"/>
  <c r="J24" i="23"/>
  <c r="I24" i="23"/>
  <c r="H24" i="23"/>
  <c r="G24" i="23"/>
  <c r="F24" i="23"/>
  <c r="E24" i="23"/>
  <c r="D24" i="23"/>
  <c r="C24" i="23"/>
  <c r="O23" i="23"/>
  <c r="O22" i="23"/>
  <c r="O21" i="23"/>
  <c r="O20" i="23"/>
  <c r="O19" i="23"/>
  <c r="O18" i="23"/>
  <c r="O17" i="23"/>
  <c r="O16" i="23"/>
  <c r="O15" i="23"/>
  <c r="O14" i="23"/>
  <c r="O13" i="23"/>
  <c r="O12" i="23"/>
  <c r="O11" i="23"/>
  <c r="O10" i="23"/>
  <c r="O9" i="23"/>
  <c r="O8" i="23"/>
  <c r="O24" i="23" s="1"/>
  <c r="O7" i="23"/>
  <c r="P76" i="21" l="1"/>
  <c r="P64" i="21"/>
  <c r="P26" i="21"/>
  <c r="P96" i="21"/>
  <c r="O131" i="21"/>
  <c r="P47" i="21"/>
  <c r="P31" i="21" s="1"/>
  <c r="P131" i="21" s="1"/>
  <c r="P113" i="21"/>
  <c r="P112" i="21" s="1"/>
  <c r="P122" i="21"/>
  <c r="P121" i="21" s="1"/>
  <c r="O26" i="21"/>
  <c r="I49" i="21"/>
  <c r="I131" i="21" s="1"/>
  <c r="O76" i="21"/>
  <c r="O93" i="21"/>
  <c r="O64" i="21"/>
  <c r="AK27" i="22"/>
  <c r="AT27" i="22"/>
  <c r="CD27" i="22"/>
  <c r="DN24" i="22"/>
  <c r="DE27" i="22"/>
  <c r="DN25" i="22"/>
  <c r="S27" i="22"/>
  <c r="BC27" i="22"/>
  <c r="CM27" i="22"/>
  <c r="DN18" i="22"/>
  <c r="DN23" i="22"/>
  <c r="DN26" i="22"/>
  <c r="AB27" i="22"/>
  <c r="BL27" i="22"/>
  <c r="AB11" i="22"/>
  <c r="CV11" i="22"/>
  <c r="CV27" i="22" s="1"/>
  <c r="DM11" i="22"/>
  <c r="DN11" i="22" s="1"/>
  <c r="DN27" i="22" s="1"/>
  <c r="J15" i="22"/>
  <c r="DM19" i="22"/>
  <c r="DN19" i="22" s="1"/>
  <c r="J23" i="22"/>
  <c r="J27" i="22" s="1"/>
  <c r="I27" i="22"/>
  <c r="DG27" i="22"/>
  <c r="J13" i="22"/>
  <c r="DM17" i="22"/>
  <c r="DN17" i="22" s="1"/>
  <c r="J21" i="22"/>
  <c r="DM25" i="22"/>
  <c r="DM27" i="22" l="1"/>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<sst xmlns="http://schemas.openxmlformats.org/spreadsheetml/2006/main" count="8335" uniqueCount="3797">
  <si>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</si>
  <si>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</si>
  <si>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</si>
  <si>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</si>
  <si>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</si>
  <si>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</si>
  <si>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</si>
  <si>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</si>
  <si>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</si>
  <si>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</si>
  <si>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</si>
  <si>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</si>
  <si>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</si>
  <si>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</si>
  <si>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</si>
  <si>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</si>
  <si>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</si>
  <si>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</si>
  <si>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</si>
  <si>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</si>
  <si>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</si>
  <si>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</si>
  <si>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</si>
  <si>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</si>
  <si>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</si>
  <si>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</si>
  <si>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</si>
  <si>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</si>
  <si>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</si>
  <si>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</si>
  <si>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</si>
  <si>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</si>
  <si>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</si>
  <si>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</si>
  <si>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</si>
  <si>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</si>
  <si>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</si>
  <si>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</si>
  <si>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</si>
  <si>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</si>
  <si>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</si>
  <si>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</si>
  <si>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</si>
  <si>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</si>
  <si>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</si>
  <si>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</si>
  <si>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</si>
  <si>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</si>
  <si>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</si>
  <si>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</si>
  <si>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</si>
  <si>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</si>
  <si>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</si>
  <si>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</si>
  <si>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</si>
  <si>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</si>
  <si>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</si>
  <si>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</si>
  <si>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</si>
  <si>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</si>
  <si>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</si>
  <si>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</si>
  <si>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</si>
  <si>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</si>
  <si>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</si>
  <si>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</si>
  <si>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</si>
  <si>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</si>
  <si>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</si>
  <si>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</si>
  <si>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</si>
  <si>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</si>
  <si>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</si>
  <si>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</si>
  <si>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</si>
  <si>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</si>
  <si>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</si>
  <si>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</si>
  <si>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</si>
  <si>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</si>
  <si>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</si>
  <si>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</si>
  <si>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</si>
  <si>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</si>
  <si>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</si>
  <si>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</si>
  <si>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</si>
  <si>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</si>
  <si>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</si>
  <si>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</si>
  <si>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</si>
  <si>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</si>
  <si>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</si>
  <si>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</si>
  <si>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</si>
  <si>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</si>
  <si>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</si>
  <si>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</si>
  <si>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</si>
  <si>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</si>
  <si>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</si>
  <si>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</si>
  <si>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</si>
  <si>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</si>
  <si>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</si>
  <si>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</si>
  <si>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</si>
  <si>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</si>
  <si>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</si>
  <si>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</si>
  <si>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</si>
  <si>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</si>
  <si>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</si>
  <si>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</si>
  <si>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</si>
  <si>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</si>
  <si>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</si>
  <si>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</si>
  <si>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</si>
  <si>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</si>
  <si>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</si>
  <si>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</si>
  <si>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</si>
  <si>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</si>
  <si>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</si>
  <si>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</si>
  <si>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</si>
  <si>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</si>
  <si>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</si>
  <si>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</si>
  <si>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</si>
  <si>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</si>
  <si>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</si>
  <si>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</si>
  <si>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</si>
  <si>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</si>
  <si>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</si>
  <si>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</si>
  <si>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</si>
  <si>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</si>
  <si>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</si>
  <si>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</si>
  <si>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</si>
  <si>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</si>
  <si>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</si>
  <si>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</si>
  <si>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</si>
  <si>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</si>
  <si>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</si>
  <si>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</si>
  <si>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</si>
  <si>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</si>
  <si>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</si>
  <si>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</si>
  <si>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</si>
  <si>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</si>
  <si>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</si>
  <si>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</si>
  <si>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</si>
  <si>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</si>
  <si>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</si>
  <si>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</si>
  <si>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</si>
  <si>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</si>
  <si>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</si>
  <si>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</si>
  <si>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</si>
  <si>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</si>
  <si>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</si>
  <si>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</si>
  <si>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</si>
  <si>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</si>
  <si>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</si>
  <si>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</si>
  <si>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</si>
  <si>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</si>
  <si>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</si>
  <si>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</si>
  <si>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</si>
  <si>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</si>
  <si>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</si>
  <si>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</si>
  <si>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</si>
  <si>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</si>
  <si>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</si>
  <si>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</si>
  <si>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</si>
  <si>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</si>
  <si>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</si>
  <si>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</si>
  <si>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</si>
  <si>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</si>
  <si>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</si>
  <si>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</si>
  <si>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</si>
  <si>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</si>
  <si>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</si>
  <si>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</si>
  <si>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</si>
  <si>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</si>
  <si>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</si>
  <si>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</si>
  <si>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</si>
  <si>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</si>
  <si>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</si>
  <si>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</si>
  <si>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</si>
  <si>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</si>
  <si>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</si>
  <si>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</si>
  <si>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</si>
  <si>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</si>
  <si>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</si>
  <si>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</si>
  <si>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</si>
  <si>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</si>
  <si>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</si>
  <si>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</si>
  <si>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</si>
  <si>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</si>
  <si>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</si>
  <si>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</si>
  <si>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</si>
  <si>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</si>
  <si>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</si>
  <si>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</si>
  <si>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</si>
  <si>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</si>
  <si>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</si>
  <si>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</si>
  <si>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</si>
  <si>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</si>
  <si>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</si>
  <si>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</si>
  <si>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</si>
  <si>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</si>
  <si>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</si>
  <si>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</si>
  <si>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</si>
  <si>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</si>
  <si>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</si>
  <si>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</si>
  <si>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</si>
  <si>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</si>
  <si>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</si>
  <si>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</si>
  <si>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</si>
  <si>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</si>
  <si>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</si>
  <si>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</si>
  <si>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</si>
  <si>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</si>
  <si>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</si>
  <si>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</si>
  <si>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</si>
  <si>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</si>
  <si>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</si>
  <si>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</si>
  <si>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</si>
  <si>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</si>
  <si>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</si>
  <si>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</si>
  <si>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</si>
  <si>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</si>
  <si>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</si>
  <si>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</si>
  <si>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</si>
  <si>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</si>
  <si>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</si>
  <si>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</si>
  <si>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</si>
  <si>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</si>
  <si>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</si>
  <si>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</si>
  <si>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</si>
  <si>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</si>
  <si>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</si>
  <si>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</si>
  <si>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</si>
  <si>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</si>
  <si>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</si>
  <si>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</si>
  <si>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</si>
  <si>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</si>
  <si>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</si>
  <si>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</si>
  <si>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</si>
  <si>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</si>
  <si>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</si>
  <si>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</si>
  <si>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</si>
  <si>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</si>
  <si>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</si>
  <si>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</si>
  <si>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</si>
  <si>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</si>
  <si>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</si>
  <si>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</si>
  <si>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</si>
  <si>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</si>
  <si>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</si>
  <si>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</si>
  <si>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</si>
  <si>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</si>
  <si>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</si>
  <si>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</si>
  <si>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</si>
  <si>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</si>
  <si>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</si>
  <si>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</si>
  <si>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</si>
  <si>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</si>
  <si>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</si>
  <si>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</si>
  <si>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</si>
  <si>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</si>
  <si>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</si>
  <si>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</si>
  <si>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</si>
  <si>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</si>
  <si>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</si>
  <si>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</si>
  <si>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</si>
  <si>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</si>
  <si>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</si>
  <si>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</si>
  <si>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</si>
  <si>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</si>
  <si>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</si>
  <si>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</si>
  <si>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</si>
  <si>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</si>
  <si>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</si>
  <si>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</si>
  <si>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</si>
  <si>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</si>
  <si>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</si>
  <si>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</si>
  <si>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</si>
  <si>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</si>
  <si>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</si>
  <si>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</si>
  <si>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</si>
  <si>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</si>
  <si>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</si>
  <si>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</si>
  <si>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</si>
  <si>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</si>
  <si>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</si>
  <si>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</si>
  <si>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</si>
  <si>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</si>
  <si>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</si>
  <si>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</si>
  <si>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</si>
  <si>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</si>
  <si>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</si>
  <si>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</si>
  <si>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</si>
  <si>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</si>
  <si>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</si>
  <si>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</si>
  <si>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</si>
  <si>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</si>
  <si>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</si>
  <si>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</si>
  <si>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</si>
  <si>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</si>
  <si>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</si>
  <si>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</si>
  <si>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</si>
  <si>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</si>
  <si>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</si>
  <si>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</si>
  <si>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</si>
  <si>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</si>
  <si>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</si>
  <si>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</si>
  <si>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</si>
  <si>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</si>
  <si>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</si>
  <si>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</si>
  <si>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</si>
  <si>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</si>
  <si>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</si>
  <si>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</si>
  <si>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</si>
  <si>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</si>
  <si>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</si>
  <si>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</si>
  <si>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</si>
  <si>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</si>
  <si>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</si>
  <si>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</si>
  <si>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</si>
  <si>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</si>
  <si>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</si>
  <si>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</si>
  <si>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</si>
  <si>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</si>
  <si>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</si>
  <si>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</si>
  <si>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</si>
  <si>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</si>
  <si>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</si>
  <si>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</si>
  <si>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</si>
  <si>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</si>
  <si>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</si>
  <si>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</si>
  <si>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</si>
  <si>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</si>
  <si>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</si>
  <si>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</si>
  <si>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</si>
  <si>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</si>
  <si>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</si>
  <si>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</si>
  <si>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</si>
  <si>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</si>
  <si>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</si>
  <si>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</si>
  <si>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</si>
  <si>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</si>
  <si>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</si>
  <si>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</si>
  <si>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</si>
  <si>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</si>
  <si>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</si>
  <si>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</si>
  <si>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</si>
  <si>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</si>
  <si>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</si>
  <si>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</si>
  <si>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</si>
  <si>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</si>
  <si>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</si>
  <si>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</si>
  <si>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</si>
  <si>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</si>
  <si>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</si>
  <si>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</si>
  <si>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</si>
  <si>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</si>
  <si>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</si>
  <si>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</si>
  <si>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</si>
  <si>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</si>
  <si>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</si>
  <si>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</si>
  <si>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</si>
  <si>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</si>
  <si>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</si>
  <si>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</si>
  <si>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</si>
  <si>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</si>
  <si>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</si>
  <si>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</si>
  <si>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</si>
  <si>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</si>
  <si>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</si>
  <si>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</si>
  <si>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</si>
  <si>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</si>
  <si>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</si>
  <si>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</si>
  <si>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</si>
  <si>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</si>
  <si>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</si>
  <si>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</si>
  <si>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</si>
  <si>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</si>
  <si>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</si>
  <si>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</si>
  <si>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</si>
  <si>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</si>
  <si>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</si>
  <si>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</si>
  <si>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</si>
  <si>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</si>
  <si>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</si>
  <si>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</si>
  <si>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</si>
  <si>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</si>
  <si>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</si>
  <si>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</si>
  <si>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</si>
  <si>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</si>
  <si>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</si>
  <si>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</si>
  <si>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</si>
  <si>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</si>
  <si>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</si>
  <si>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</si>
  <si>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</si>
  <si>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</si>
  <si>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</si>
  <si>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</si>
  <si>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</si>
  <si>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</si>
  <si>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</si>
  <si>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</si>
  <si>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</si>
  <si>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</si>
  <si>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</si>
  <si>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</si>
  <si>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</si>
  <si>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</si>
  <si>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</si>
  <si>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</si>
  <si>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</si>
  <si>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</si>
  <si>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</si>
  <si>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</si>
  <si>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</si>
  <si>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</si>
  <si>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</si>
  <si>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</si>
  <si>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</si>
  <si>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</si>
  <si>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</si>
  <si>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</si>
  <si>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</si>
  <si>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</si>
  <si>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</si>
  <si>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</si>
  <si>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</si>
  <si>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</si>
  <si>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</si>
  <si>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</si>
  <si>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</si>
  <si>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</si>
  <si>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</si>
  <si>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</si>
  <si>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</si>
  <si>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</si>
  <si>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</si>
  <si>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</si>
  <si>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</si>
  <si>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</si>
  <si>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</si>
  <si>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</si>
  <si>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</si>
  <si>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</si>
  <si>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</si>
  <si>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</si>
  <si>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</si>
  <si>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</si>
  <si>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</si>
  <si>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</si>
  <si>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</si>
  <si>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</si>
  <si>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</si>
  <si>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</si>
  <si>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</si>
  <si>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</si>
  <si>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</si>
  <si>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</si>
  <si>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</si>
  <si>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</si>
  <si>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</si>
  <si>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</si>
  <si>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</si>
  <si>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</si>
  <si>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</si>
  <si>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</si>
  <si>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</si>
  <si>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</si>
  <si>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</si>
  <si>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</si>
  <si>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</si>
  <si>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</si>
  <si>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</si>
  <si>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</si>
  <si>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</si>
  <si>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</si>
  <si>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</si>
  <si>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</si>
  <si>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</si>
  <si>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</si>
  <si>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</si>
  <si>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</si>
  <si>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</si>
  <si>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</si>
  <si>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</si>
  <si>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</si>
  <si>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</si>
  <si>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</si>
  <si>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</si>
  <si>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</si>
  <si>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</si>
  <si>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</si>
  <si>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</si>
  <si>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</si>
  <si>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</si>
  <si>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</si>
  <si>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</si>
  <si>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</si>
  <si>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</si>
  <si>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</si>
  <si>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</si>
  <si>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</si>
  <si>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</si>
  <si>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</si>
  <si>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</si>
  <si>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</si>
  <si>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</si>
  <si>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</si>
  <si>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</si>
  <si>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</si>
  <si>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</si>
  <si>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</si>
  <si>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</si>
  <si>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</si>
  <si>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</si>
  <si>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</si>
  <si>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</si>
  <si>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</si>
  <si>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</si>
  <si>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</si>
  <si>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</si>
  <si>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</si>
  <si>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</si>
  <si>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</si>
  <si>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</si>
  <si>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</si>
  <si>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</si>
  <si>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</si>
  <si>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</si>
  <si>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</si>
  <si>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</si>
  <si>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</si>
  <si>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</si>
  <si>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</si>
  <si>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</si>
  <si>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</si>
  <si>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</si>
  <si>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</si>
  <si>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</si>
  <si>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</si>
  <si>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</si>
  <si>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</si>
  <si>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</si>
  <si>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</si>
  <si>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</si>
  <si>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</si>
  <si>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</si>
  <si>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</si>
  <si>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</si>
  <si>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</si>
  <si>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</si>
  <si>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</si>
  <si>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</si>
  <si>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</si>
  <si>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</si>
  <si>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</si>
  <si>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</si>
  <si>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</si>
  <si>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</si>
  <si>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</si>
  <si>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</si>
  <si>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</si>
  <si>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</si>
  <si>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</si>
  <si>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</si>
  <si>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</si>
  <si>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</si>
  <si>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</si>
  <si>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</si>
  <si>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</si>
  <si>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</si>
  <si>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</si>
  <si>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</si>
  <si>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</si>
  <si>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</si>
  <si>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</si>
  <si>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</si>
  <si>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</si>
  <si>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</si>
  <si>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</si>
  <si>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</si>
  <si>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</si>
  <si>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</si>
  <si>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</si>
  <si>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</si>
  <si>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</si>
  <si>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</si>
  <si>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</si>
  <si>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</si>
  <si>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</si>
  <si>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</si>
  <si>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</si>
  <si>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</si>
  <si>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</si>
  <si>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</si>
  <si>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</si>
  <si>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</si>
  <si>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</si>
  <si>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</si>
  <si>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</si>
  <si>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</si>
  <si>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</si>
  <si>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</si>
  <si>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</si>
  <si>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</si>
  <si>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</si>
  <si>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</si>
  <si>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</si>
  <si>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</si>
  <si>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</si>
  <si>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</si>
  <si>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</si>
  <si>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</si>
  <si>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</si>
  <si>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</si>
  <si>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</si>
  <si>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</si>
  <si>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</si>
  <si>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</si>
  <si>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</si>
  <si>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</si>
  <si>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</si>
  <si>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</si>
  <si>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</si>
  <si>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</si>
  <si>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</si>
  <si>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</si>
  <si>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</si>
  <si>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</si>
  <si>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</si>
  <si>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</si>
  <si>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</si>
  <si>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</si>
  <si>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</si>
  <si>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</si>
  <si>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</si>
  <si>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</si>
  <si>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</si>
  <si>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</si>
  <si>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</si>
  <si>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</si>
  <si>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</si>
  <si>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</si>
  <si>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</si>
  <si>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</si>
  <si>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</si>
  <si>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</si>
  <si>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</si>
  <si>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</si>
  <si>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</si>
  <si>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</si>
  <si>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</si>
  <si>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</si>
  <si>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</si>
  <si>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</si>
  <si>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</si>
  <si>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</si>
  <si>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</si>
  <si>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</si>
  <si>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</si>
  <si>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</si>
  <si>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</si>
  <si>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</si>
  <si>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</si>
  <si>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</si>
  <si>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</si>
  <si>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</si>
  <si>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</si>
  <si>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</si>
  <si>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</si>
  <si>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</si>
  <si>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</si>
  <si>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</si>
  <si>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</si>
  <si>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</si>
  <si>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</si>
  <si>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</si>
  <si>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</si>
  <si>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</si>
  <si>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</si>
  <si>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</si>
  <si>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</si>
  <si>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</si>
  <si>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</si>
  <si>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</si>
  <si>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</si>
  <si>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</si>
  <si>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</si>
  <si>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</si>
  <si>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</si>
  <si>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</si>
  <si>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</si>
  <si>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</si>
  <si>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</si>
  <si>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</si>
  <si>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</si>
  <si>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</si>
  <si>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</si>
  <si>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</si>
  <si>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</si>
  <si>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</si>
  <si>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</si>
  <si>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</si>
  <si>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</si>
  <si>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</si>
  <si>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</si>
  <si>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</si>
  <si>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</si>
  <si>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</si>
  <si>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</si>
  <si>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</si>
  <si>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</si>
  <si>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</si>
  <si>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</si>
  <si>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</si>
  <si>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</si>
  <si>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</si>
  <si>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</si>
  <si>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</si>
  <si>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</si>
  <si>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</si>
  <si>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</si>
  <si>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</si>
  <si>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</si>
  <si>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</si>
  <si>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</si>
  <si>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</si>
  <si>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</si>
  <si>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</si>
  <si>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</si>
  <si>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</si>
  <si>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</si>
  <si>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</si>
  <si>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</si>
  <si>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</si>
  <si>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</si>
  <si>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</si>
  <si>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</si>
  <si>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</si>
  <si>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</si>
  <si>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</si>
  <si>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</si>
  <si>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</si>
  <si>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</si>
  <si>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</si>
  <si>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</si>
  <si>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</si>
  <si>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</si>
  <si>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</si>
  <si>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</si>
  <si>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</si>
  <si>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</si>
  <si>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</si>
  <si>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</si>
  <si>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</si>
  <si>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</si>
  <si>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</si>
  <si>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</si>
  <si>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</si>
  <si>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</si>
  <si>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</si>
  <si>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</si>
  <si>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</si>
  <si>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</si>
  <si>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</si>
  <si>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</si>
  <si>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</si>
  <si>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</si>
  <si>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</si>
  <si>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</si>
  <si>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</si>
  <si>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</si>
  <si>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</si>
  <si>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</si>
  <si>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</si>
  <si>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</si>
  <si>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</si>
  <si>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</si>
  <si>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</si>
  <si>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</si>
  <si>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</si>
  <si>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</si>
  <si>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</si>
  <si>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</si>
  <si>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</si>
  <si>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</si>
  <si>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</si>
  <si>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</si>
  <si>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</si>
  <si>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</si>
  <si>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</si>
  <si>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</si>
  <si>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</si>
  <si>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</si>
  <si>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</si>
  <si>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</si>
  <si>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</si>
  <si>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</si>
  <si>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</si>
  <si>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</si>
  <si>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</si>
  <si>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</si>
  <si>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</si>
  <si>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</si>
  <si>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</si>
  <si>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</si>
  <si>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</si>
  <si>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</si>
  <si>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</si>
  <si>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</si>
  <si>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</si>
  <si>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</si>
  <si>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</si>
  <si>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</si>
  <si>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</si>
  <si>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</si>
  <si>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</si>
  <si>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</si>
  <si>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</si>
  <si>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</si>
  <si>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</si>
  <si>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</si>
  <si>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</si>
  <si>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</si>
  <si>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</si>
  <si>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</si>
  <si>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</si>
  <si>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</si>
  <si>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</si>
  <si>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</si>
  <si>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</si>
  <si>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</si>
  <si>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</si>
  <si>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</si>
  <si>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</si>
  <si>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</si>
  <si>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</si>
  <si>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</si>
  <si>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</si>
  <si>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</si>
  <si>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</si>
  <si>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</si>
  <si>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</si>
  <si>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</si>
  <si>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</si>
  <si>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</si>
  <si>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</si>
  <si>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</si>
  <si>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</si>
  <si>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</si>
  <si>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</si>
  <si>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</si>
  <si>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</si>
  <si>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</si>
  <si>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</si>
  <si>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</si>
  <si>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</si>
  <si>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</si>
  <si>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</si>
  <si>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</si>
  <si>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</si>
  <si>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</si>
  <si>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</si>
  <si>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</si>
  <si>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</si>
  <si>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</si>
  <si>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</si>
  <si>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</si>
  <si>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</si>
  <si>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</si>
  <si>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</si>
  <si>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</si>
  <si>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</si>
  <si>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</si>
  <si>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</si>
  <si>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</si>
  <si>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</si>
  <si>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</si>
  <si>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</si>
  <si>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</si>
  <si>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</si>
  <si>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</si>
  <si>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</si>
  <si>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</si>
  <si>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</si>
  <si>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</si>
  <si>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</si>
  <si>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</si>
  <si>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</si>
  <si>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</si>
  <si>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</si>
  <si>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</si>
  <si>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</si>
  <si>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</si>
  <si>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</si>
  <si>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</si>
  <si>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</si>
  <si>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</si>
  <si>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</si>
  <si>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</si>
  <si>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</si>
  <si>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</si>
  <si>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</si>
  <si>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</si>
  <si>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</si>
  <si>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</si>
  <si>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</si>
  <si>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</si>
  <si>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</si>
  <si>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</si>
  <si>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</si>
  <si>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</si>
  <si>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</si>
  <si>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</si>
  <si>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</si>
  <si>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</si>
  <si>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</si>
  <si>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</si>
  <si>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</si>
  <si>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</si>
  <si>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</si>
  <si>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</si>
  <si>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</si>
  <si>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</si>
  <si>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</si>
  <si>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</si>
  <si>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</si>
  <si>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</si>
  <si>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</si>
  <si>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</si>
  <si>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</si>
  <si>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</si>
  <si>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</si>
  <si>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</si>
  <si>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</si>
  <si>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</si>
  <si>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</si>
  <si>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</si>
  <si>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</si>
  <si>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</si>
  <si>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</si>
  <si>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</si>
  <si>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</si>
  <si>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</si>
  <si>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</si>
  <si>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</si>
  <si>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</si>
  <si>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</si>
  <si>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</si>
  <si>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</si>
  <si>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</si>
  <si>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</si>
  <si>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</si>
  <si>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</si>
  <si>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</si>
  <si>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</si>
  <si>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</si>
  <si>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</si>
  <si>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</si>
  <si>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</si>
  <si>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</si>
  <si>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</si>
  <si>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</si>
  <si>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</si>
  <si>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</si>
  <si>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</si>
  <si>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</si>
  <si>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</si>
  <si>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</si>
  <si>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</si>
  <si>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</si>
  <si>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</si>
  <si>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</si>
  <si>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</si>
  <si>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</si>
  <si>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</si>
  <si>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</si>
  <si>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</si>
  <si>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</si>
  <si>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</si>
  <si>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</si>
  <si>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</si>
  <si>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</si>
  <si>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</si>
  <si>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</si>
  <si>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</si>
  <si>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</si>
  <si>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</si>
  <si>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</si>
  <si>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</si>
  <si>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</si>
  <si>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</si>
  <si>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</si>
  <si>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</si>
  <si>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</si>
  <si>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</si>
  <si>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</si>
  <si>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</si>
  <si>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</si>
  <si>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</si>
  <si>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</si>
  <si>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</si>
  <si>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</si>
  <si>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</si>
  <si>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</si>
  <si>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</si>
  <si>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</si>
  <si>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</si>
  <si>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</si>
  <si>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</si>
  <si>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</si>
  <si>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</si>
  <si>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</si>
  <si>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</si>
  <si>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</si>
  <si>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</si>
  <si>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</si>
  <si>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</si>
  <si>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</si>
  <si>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</si>
  <si>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</si>
  <si>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</si>
  <si>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</si>
  <si>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</si>
  <si>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</si>
  <si>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</si>
  <si>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</si>
  <si>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</si>
  <si>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</si>
  <si>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</si>
  <si>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</si>
  <si>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</si>
  <si>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</si>
  <si>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</si>
  <si>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</si>
  <si>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</si>
  <si>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</si>
  <si>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</si>
  <si>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</si>
  <si>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</si>
  <si>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</si>
  <si>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</si>
  <si>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</si>
  <si>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</si>
  <si>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</si>
  <si>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</si>
  <si>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</si>
  <si>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</si>
  <si>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</si>
  <si>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</si>
  <si>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</si>
  <si>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</si>
  <si>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</si>
  <si>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</si>
  <si>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</si>
  <si>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</si>
  <si>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</si>
  <si>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</si>
  <si>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</si>
  <si>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</si>
  <si>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</si>
  <si>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</si>
  <si>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</si>
  <si>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</si>
  <si>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</si>
  <si>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</si>
  <si>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</si>
  <si>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</si>
  <si>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</si>
  <si>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</si>
  <si>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</si>
  <si>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</si>
  <si>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</si>
  <si>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</si>
  <si>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</si>
  <si>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</si>
  <si>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</si>
  <si>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</si>
  <si>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</si>
  <si>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</si>
  <si>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</si>
  <si>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</si>
  <si>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</si>
  <si>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</si>
  <si>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</si>
  <si>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</si>
  <si>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</si>
  <si>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</si>
  <si>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</si>
  <si>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</si>
  <si>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</si>
  <si>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</si>
  <si>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</si>
  <si>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</si>
  <si>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</si>
  <si>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</si>
  <si>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</si>
  <si>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</si>
  <si>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</si>
  <si>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</si>
  <si>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</si>
  <si>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</si>
  <si>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</si>
  <si>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</si>
  <si>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</si>
  <si>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</si>
  <si>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</si>
  <si>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</si>
  <si>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</si>
  <si>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</si>
  <si>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</si>
  <si>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</si>
  <si>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</si>
  <si>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</si>
  <si>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</si>
  <si>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</si>
  <si>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</si>
  <si>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</si>
  <si>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</si>
  <si>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</si>
  <si>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</si>
  <si>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</si>
  <si>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</si>
  <si>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</si>
  <si>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</si>
  <si>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</si>
  <si>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</si>
  <si>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</si>
  <si>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</si>
  <si>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</si>
  <si>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</si>
  <si>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</si>
  <si>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</si>
  <si>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</si>
  <si>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</si>
  <si>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</si>
  <si>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</si>
  <si>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</si>
  <si>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</si>
  <si>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</si>
  <si>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</si>
  <si>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</si>
  <si>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</si>
  <si>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</si>
  <si>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</si>
  <si>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</si>
  <si>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</si>
  <si>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</si>
  <si>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</si>
  <si>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</si>
  <si>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</si>
  <si>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</si>
  <si>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</si>
  <si>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</si>
  <si>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</si>
  <si>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</si>
  <si>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</si>
  <si>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</si>
  <si>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</si>
  <si>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</si>
  <si>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</si>
  <si>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</si>
  <si>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</si>
  <si>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</si>
  <si>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</si>
  <si>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</si>
  <si>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</si>
  <si>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</si>
  <si>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</si>
  <si>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</si>
  <si>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</si>
  <si>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</si>
  <si>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</si>
  <si>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</si>
  <si>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</si>
  <si>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</si>
  <si>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</si>
  <si>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</si>
  <si>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</si>
  <si>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</si>
  <si>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</si>
  <si>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</si>
  <si>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</si>
  <si>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</si>
  <si>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</si>
  <si>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</si>
  <si>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</si>
  <si>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</si>
  <si>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</si>
  <si>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</si>
  <si>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</si>
  <si>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</si>
  <si>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</si>
  <si>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</si>
  <si>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</si>
  <si>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</si>
  <si>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</si>
  <si>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</si>
  <si>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</si>
  <si>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</si>
  <si>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</si>
  <si>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</si>
  <si>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</si>
  <si>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</si>
  <si>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</si>
  <si>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</si>
  <si>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</si>
  <si>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</si>
  <si>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</si>
  <si>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</si>
  <si>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</si>
  <si>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</si>
  <si>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</si>
  <si>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</si>
  <si>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</si>
  <si>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</si>
  <si>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</si>
  <si>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</si>
  <si>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</si>
  <si>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</si>
  <si>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</si>
  <si>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</si>
  <si>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</si>
  <si>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</si>
  <si>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</si>
  <si>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</si>
  <si>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</si>
  <si>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</si>
  <si>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</si>
  <si>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</si>
  <si>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</si>
  <si>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</si>
  <si>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</si>
  <si>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</si>
  <si>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</si>
  <si>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</si>
  <si>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</si>
  <si>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</si>
  <si>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</si>
  <si>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</si>
  <si>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</si>
  <si>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</si>
  <si>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</si>
  <si>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</si>
  <si>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</si>
  <si>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</si>
  <si>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</si>
  <si>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</si>
  <si>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</si>
  <si>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</si>
  <si>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</si>
  <si>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</si>
  <si>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</si>
  <si>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</si>
  <si>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</si>
  <si>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</si>
  <si>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</si>
  <si>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</si>
  <si>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</si>
  <si>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</si>
  <si>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</si>
  <si>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</si>
  <si>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</si>
  <si>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</si>
  <si>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</si>
  <si>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</si>
  <si>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</si>
  <si>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</si>
  <si>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</si>
  <si>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</si>
  <si>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</si>
  <si>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</si>
  <si>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</si>
  <si>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</si>
  <si>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</si>
  <si>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</si>
  <si>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</si>
  <si>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</si>
  <si>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</si>
  <si>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</si>
  <si>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</si>
  <si>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</si>
  <si>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</si>
  <si>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</si>
  <si>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</si>
  <si>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</si>
  <si>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</si>
  <si>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</si>
  <si>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</si>
  <si>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</si>
  <si>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</si>
  <si>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</si>
  <si>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</si>
  <si>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</si>
  <si>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</si>
  <si>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</si>
  <si>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</si>
  <si>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</si>
  <si>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</si>
  <si>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</si>
  <si>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</si>
  <si>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</si>
  <si>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</si>
  <si>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</si>
  <si>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</si>
  <si>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</si>
  <si>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</si>
  <si>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</si>
  <si>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</si>
  <si>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</si>
  <si>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</si>
  <si>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</si>
  <si>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</si>
  <si>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</si>
  <si>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</si>
  <si>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</si>
  <si>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</si>
  <si>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</si>
  <si>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</si>
  <si>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</si>
  <si>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</si>
  <si>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</si>
  <si>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</si>
  <si>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</si>
  <si>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</si>
  <si>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</si>
  <si>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</si>
  <si>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</si>
  <si>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</si>
  <si>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</si>
  <si>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</si>
  <si>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</si>
  <si>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</si>
  <si>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</si>
  <si>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</si>
  <si>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</si>
  <si>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</si>
  <si>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</si>
  <si>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</si>
  <si>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</si>
  <si>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</si>
  <si>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</si>
  <si>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</si>
  <si>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</si>
  <si>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</si>
  <si>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</si>
  <si>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</si>
  <si>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</si>
  <si>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</si>
  <si>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</si>
  <si>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</si>
  <si>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</si>
  <si>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</si>
  <si>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</si>
  <si>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</si>
  <si>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</si>
  <si>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</si>
  <si>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</si>
  <si>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</si>
  <si>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</si>
  <si>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</si>
  <si>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</si>
  <si>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</si>
  <si>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</si>
  <si>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</si>
  <si>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</si>
  <si>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</si>
  <si>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</si>
  <si>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</si>
  <si>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</si>
  <si>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</si>
  <si>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</si>
  <si>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</si>
  <si>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</si>
  <si>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</si>
  <si>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</si>
  <si>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</si>
  <si>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</si>
  <si>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</si>
  <si>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</si>
  <si>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</si>
  <si>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</si>
  <si>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</si>
  <si>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</si>
  <si>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</si>
  <si>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</si>
  <si>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</si>
  <si>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</si>
  <si>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</si>
  <si>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</si>
  <si>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</si>
  <si>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</si>
  <si>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</si>
  <si>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</si>
  <si>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</si>
  <si>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</si>
  <si>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</si>
  <si>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</si>
  <si>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</si>
  <si>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</si>
  <si>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</si>
  <si>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</si>
  <si>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</si>
  <si>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</si>
  <si>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</si>
  <si>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</si>
  <si>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</si>
  <si>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</si>
  <si>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</si>
  <si>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</si>
  <si>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</si>
  <si>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</si>
  <si>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</si>
  <si>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</si>
  <si>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</si>
  <si>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</si>
  <si>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</si>
  <si>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</si>
  <si>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</si>
  <si>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</si>
  <si>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</si>
  <si>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</si>
  <si>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</si>
  <si>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</si>
  <si>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</si>
  <si>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</si>
  <si>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</si>
  <si>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</si>
  <si>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</si>
  <si>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</si>
  <si>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</si>
  <si>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</si>
  <si>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</si>
  <si>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</si>
  <si>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</si>
  <si>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</si>
  <si>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</si>
  <si>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</si>
  <si>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</si>
  <si>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</si>
  <si>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</si>
  <si>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</si>
  <si>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</si>
  <si>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</si>
  <si>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</si>
  <si>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</si>
  <si>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</si>
  <si>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</si>
  <si>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</si>
  <si>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</si>
  <si>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</si>
  <si>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</si>
  <si>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</si>
  <si>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</si>
  <si>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</si>
  <si>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</si>
  <si>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</si>
  <si>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</si>
  <si>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</si>
  <si>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</si>
  <si>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</si>
  <si>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</si>
  <si>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</si>
  <si>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</si>
  <si>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</si>
  <si>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</si>
  <si>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</si>
  <si>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</si>
  <si>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</si>
  <si>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</si>
  <si>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</si>
  <si>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</si>
  <si>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</si>
  <si>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</si>
  <si>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</si>
  <si>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</si>
  <si>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</si>
  <si>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</si>
  <si>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</si>
  <si>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</si>
  <si>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</si>
  <si>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</si>
  <si>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</si>
  <si>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</si>
  <si>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</si>
  <si>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</si>
  <si>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</si>
  <si>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</si>
  <si>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</si>
  <si>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</si>
  <si>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</si>
  <si>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</si>
  <si>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</si>
  <si>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</si>
  <si>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</si>
  <si>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</si>
  <si>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</si>
  <si>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</si>
  <si>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</si>
  <si>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</si>
  <si>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</si>
  <si>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</si>
  <si>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</si>
  <si>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</si>
  <si>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</si>
  <si>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</si>
  <si>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</si>
  <si>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</si>
  <si>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</si>
  <si>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</si>
  <si>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</si>
  <si>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</si>
  <si>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</si>
  <si>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</si>
  <si>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</si>
  <si>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</si>
  <si>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</si>
  <si>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</si>
  <si>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</si>
  <si>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</si>
  <si>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</si>
  <si>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</si>
  <si>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</si>
  <si>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</si>
  <si>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</si>
  <si>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</si>
  <si>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</si>
  <si>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</si>
  <si>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</si>
  <si>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</si>
  <si>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</si>
  <si>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</si>
  <si>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</si>
  <si>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</si>
  <si>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</si>
  <si>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</si>
  <si>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</si>
  <si>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</si>
  <si>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</si>
  <si>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</si>
  <si>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</si>
  <si>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</si>
  <si>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</si>
  <si>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</si>
  <si>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</si>
  <si>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</si>
  <si>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</si>
  <si>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</si>
  <si>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</si>
  <si>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</si>
  <si>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</si>
  <si>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</si>
  <si>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</si>
  <si>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</si>
  <si>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</si>
  <si>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</si>
  <si>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</si>
  <si>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</si>
  <si>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</si>
  <si>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</si>
  <si>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</si>
  <si>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</si>
  <si>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</si>
  <si>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</si>
  <si>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</si>
  <si>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</si>
  <si>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</si>
  <si>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</si>
  <si>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</si>
  <si>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</si>
  <si>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</si>
  <si>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</si>
  <si>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</si>
  <si>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</si>
  <si>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</si>
  <si>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</si>
  <si>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</si>
  <si>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</si>
  <si>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</si>
  <si>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</si>
  <si>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</si>
  <si>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</si>
  <si>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</si>
  <si>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</si>
  <si>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</si>
  <si>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</si>
  <si>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</si>
  <si>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</si>
  <si>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</si>
  <si>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</si>
  <si>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</si>
  <si>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</si>
  <si>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</si>
  <si>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</si>
  <si>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</si>
  <si>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</si>
  <si>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</si>
  <si>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</si>
  <si>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</si>
  <si>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</si>
  <si>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</si>
  <si>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</si>
  <si>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</si>
  <si>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</si>
  <si>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</si>
  <si>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</si>
  <si>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</si>
  <si>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</si>
  <si>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</si>
  <si>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</si>
  <si>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</si>
  <si>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</si>
  <si>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</si>
  <si>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</si>
  <si>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</si>
  <si>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</si>
  <si>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</si>
  <si>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</si>
  <si>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</si>
  <si>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</si>
  <si>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</si>
  <si>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</si>
  <si>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</si>
  <si>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</si>
  <si>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</si>
  <si>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</si>
  <si>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</si>
  <si>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</si>
  <si>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</si>
  <si>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</si>
  <si>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</si>
  <si>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</si>
  <si>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</si>
  <si>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</si>
  <si>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</si>
  <si>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</si>
  <si>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</si>
  <si>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</si>
  <si>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</si>
  <si>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</si>
  <si>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</si>
  <si>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</si>
  <si>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</si>
  <si>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</si>
  <si>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</si>
  <si>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</si>
  <si>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</si>
  <si>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</si>
  <si>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</si>
  <si>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</si>
  <si>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</si>
  <si>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</si>
  <si>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</si>
  <si>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</si>
  <si>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</si>
  <si>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</si>
  <si>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</si>
  <si>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</si>
  <si>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</si>
  <si>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</si>
  <si>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</si>
  <si>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</si>
  <si>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</si>
  <si>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</si>
  <si>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</si>
  <si>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</si>
  <si>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</si>
  <si>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</si>
  <si>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</si>
  <si>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</si>
  <si>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</si>
  <si>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</si>
  <si>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</si>
  <si>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</si>
  <si>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</si>
  <si>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</si>
  <si>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</si>
  <si>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</si>
  <si>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</si>
  <si>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</si>
  <si>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</si>
  <si>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</si>
  <si>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</si>
  <si>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</si>
  <si>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</si>
  <si>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</si>
  <si>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</si>
  <si>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</si>
  <si>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</si>
  <si>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</si>
  <si>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</si>
  <si>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</si>
  <si>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</si>
  <si>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</si>
  <si>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</si>
  <si>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</si>
  <si>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</si>
  <si>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</si>
  <si>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</si>
  <si>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</si>
  <si>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</si>
  <si>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</si>
  <si>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</si>
  <si>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</si>
  <si>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</si>
  <si>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</si>
  <si>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</si>
  <si>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</si>
  <si>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</si>
  <si>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</si>
  <si>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</si>
  <si>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</si>
  <si>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</si>
  <si>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</si>
  <si>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</si>
  <si>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</si>
  <si>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</si>
  <si>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</si>
  <si>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</si>
  <si>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</si>
  <si>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</si>
  <si>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</si>
  <si>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</si>
  <si>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</si>
  <si>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</si>
  <si>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</si>
  <si>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</si>
  <si>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</si>
  <si>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</si>
  <si>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</si>
  <si>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</si>
  <si>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</si>
  <si>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</si>
  <si>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</si>
  <si>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</si>
  <si>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</si>
  <si>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</si>
  <si>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</si>
  <si>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</si>
  <si>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</si>
  <si>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</si>
  <si>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</si>
  <si>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</si>
  <si>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</si>
  <si>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</si>
  <si>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</si>
  <si>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</si>
  <si>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</si>
  <si>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</si>
  <si>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</si>
  <si>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</si>
  <si>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</si>
  <si>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</si>
  <si>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</si>
  <si>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</si>
  <si>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</si>
  <si>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</si>
  <si>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</si>
  <si>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</si>
  <si>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</si>
  <si>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</si>
  <si>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</si>
  <si>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</si>
  <si>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</si>
  <si>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</si>
  <si>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</si>
  <si>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</si>
  <si>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</si>
  <si>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</si>
  <si>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</si>
  <si>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</si>
  <si>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</si>
  <si>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</si>
  <si>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</si>
  <si>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</si>
  <si>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</si>
  <si>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</si>
  <si>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</si>
  <si>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</si>
  <si>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</si>
  <si>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</si>
  <si>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</si>
  <si>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</si>
  <si>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</si>
  <si>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</si>
  <si>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</si>
  <si>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</si>
  <si>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</si>
  <si>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</si>
  <si>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</si>
  <si>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</si>
  <si>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</si>
  <si>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</si>
  <si>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</si>
  <si>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</si>
  <si>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</si>
  <si>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</si>
  <si>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</si>
  <si>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</si>
  <si>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</si>
  <si>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</si>
  <si>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</si>
  <si>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</si>
  <si>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</si>
  <si>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</si>
  <si>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</si>
  <si>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</si>
  <si>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</si>
  <si>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</si>
  <si>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</si>
  <si>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</si>
  <si>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</si>
  <si>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</si>
  <si>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</si>
  <si>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</si>
  <si>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</si>
  <si>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</si>
  <si>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</si>
  <si>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</si>
  <si>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</si>
  <si>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</si>
  <si>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</si>
  <si>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</si>
  <si>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</si>
  <si>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</si>
  <si>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</si>
  <si>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</si>
  <si>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</si>
  <si>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</si>
  <si>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</si>
  <si>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</si>
  <si>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</si>
  <si>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</si>
  <si>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</si>
  <si>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</si>
  <si>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</si>
  <si>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</si>
  <si>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</si>
  <si>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</si>
  <si>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</si>
  <si>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</si>
  <si>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</si>
  <si>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</si>
  <si>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</si>
  <si>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</si>
  <si>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</si>
  <si>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</si>
  <si>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</si>
  <si>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</si>
  <si>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</si>
  <si>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</si>
  <si>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</si>
  <si>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</si>
  <si>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</si>
  <si>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</si>
  <si>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</si>
  <si>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</si>
  <si>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</si>
  <si>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</si>
  <si>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</si>
  <si>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</si>
  <si>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</si>
  <si>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</si>
  <si>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</si>
  <si>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</si>
  <si>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</si>
  <si>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</si>
  <si>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</si>
  <si>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</si>
  <si>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</si>
  <si>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</si>
  <si>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</si>
  <si>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</si>
  <si>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</si>
  <si>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</si>
  <si>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</si>
  <si>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</si>
  <si>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</si>
  <si>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</si>
  <si>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</si>
  <si>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</si>
  <si>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</si>
  <si>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</si>
  <si>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</si>
  <si>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</si>
  <si>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</si>
  <si>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</si>
  <si>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</si>
  <si>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</si>
  <si>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</si>
  <si>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</si>
  <si>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</si>
  <si>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</si>
  <si>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</si>
  <si>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</si>
  <si>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</si>
  <si>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</si>
  <si>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</si>
  <si>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</si>
  <si>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</si>
  <si>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</si>
  <si>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</si>
  <si>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</si>
  <si>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</si>
  <si>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</si>
  <si>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</si>
  <si>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</si>
  <si>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</si>
  <si>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</si>
  <si>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</si>
  <si>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</si>
  <si>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</si>
  <si>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</si>
  <si>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</si>
  <si>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</si>
  <si>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</si>
  <si>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</si>
  <si>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</si>
  <si>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</si>
  <si>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</si>
  <si>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</si>
  <si>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</si>
  <si>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</si>
  <si>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</si>
  <si>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</si>
  <si>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</si>
  <si>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</si>
  <si>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</si>
  <si>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</si>
  <si>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</si>
  <si>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</si>
  <si>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</si>
  <si>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</si>
  <si>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</si>
  <si>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</si>
  <si>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</si>
  <si>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</si>
  <si>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</si>
  <si>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</si>
  <si>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</si>
  <si>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</si>
  <si>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</si>
  <si>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</si>
  <si>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</si>
  <si>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</si>
  <si>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</si>
  <si>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</si>
  <si>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</si>
  <si>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</si>
  <si>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</si>
  <si>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</si>
  <si>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</si>
  <si>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</si>
  <si>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</si>
  <si>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</si>
  <si>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</si>
  <si>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</si>
  <si>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</si>
  <si>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</si>
  <si>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</si>
  <si>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</si>
  <si>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</si>
  <si>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</si>
  <si>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</si>
  <si>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</si>
  <si>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</si>
  <si>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</si>
  <si>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</si>
  <si>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</si>
  <si>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</si>
  <si>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</si>
  <si>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</si>
  <si>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</si>
  <si>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</si>
  <si>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</si>
  <si>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</si>
  <si>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</si>
  <si>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</si>
  <si>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</si>
  <si>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</si>
  <si>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</si>
  <si>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</si>
  <si>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</si>
  <si>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</si>
  <si>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</si>
  <si>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</si>
  <si>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</si>
  <si>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</si>
  <si>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</si>
  <si>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</si>
  <si>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</si>
  <si>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</si>
  <si>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</si>
  <si>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</si>
  <si>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</si>
  <si>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</si>
  <si>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</si>
  <si>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</si>
  <si>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</si>
  <si>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</si>
  <si>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</si>
  <si>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</si>
  <si>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</si>
  <si>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</si>
  <si>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</si>
  <si>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</si>
  <si>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</si>
  <si>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</si>
  <si>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</si>
  <si>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</si>
  <si>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</si>
  <si>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</si>
  <si>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</si>
  <si>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</si>
  <si>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</si>
  <si>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</si>
  <si>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</si>
  <si>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</si>
  <si>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</si>
  <si>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</si>
  <si>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</si>
  <si>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</si>
  <si>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</si>
  <si>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</si>
  <si>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</si>
  <si>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</si>
  <si>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</si>
  <si>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</si>
  <si>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</si>
  <si>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</si>
  <si>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</si>
  <si>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</si>
  <si>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</si>
  <si>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</si>
  <si>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</si>
  <si>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</si>
  <si>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</si>
  <si>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</si>
  <si>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</si>
  <si>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</si>
  <si>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</si>
  <si>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</si>
  <si>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</si>
  <si>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</si>
  <si>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</si>
  <si>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</si>
  <si>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</si>
  <si>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</si>
  <si>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</si>
  <si>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</si>
  <si>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</si>
  <si>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</si>
  <si>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</si>
  <si>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</si>
  <si>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</si>
  <si>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</si>
  <si>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</si>
  <si>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</si>
  <si>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</si>
  <si>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</si>
  <si>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</si>
  <si>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</si>
  <si>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</si>
  <si>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</si>
  <si>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</si>
  <si>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</si>
  <si>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</si>
  <si>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</si>
  <si>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</si>
  <si>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</si>
  <si>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</si>
  <si>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</si>
  <si>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</si>
  <si>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</si>
  <si>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</si>
  <si>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</si>
  <si>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</si>
  <si>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</si>
  <si>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</si>
  <si>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</si>
  <si>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</si>
  <si>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</si>
  <si>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</si>
  <si>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</si>
  <si>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</si>
  <si>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</si>
  <si>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</si>
  <si>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</si>
  <si>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</si>
  <si>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</si>
  <si>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</si>
  <si>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</si>
  <si>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</si>
  <si>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</si>
  <si>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</si>
  <si>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</si>
  <si>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</si>
  <si>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</si>
  <si>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</si>
  <si>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</si>
  <si>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</si>
  <si>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</si>
  <si>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</si>
  <si>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</si>
  <si>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</si>
  <si>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</si>
  <si>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</si>
  <si>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</si>
  <si>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</si>
  <si>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</si>
  <si>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</si>
  <si>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</si>
  <si>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</si>
  <si>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</si>
  <si>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</si>
  <si>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</si>
  <si>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</si>
  <si>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</si>
  <si>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</si>
  <si>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</si>
  <si>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</si>
  <si>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</si>
  <si>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</si>
  <si>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</si>
  <si>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</si>
  <si>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</si>
  <si>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</si>
  <si>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</si>
  <si>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</si>
  <si>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</si>
  <si>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</si>
  <si>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</si>
  <si>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</si>
  <si>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</si>
  <si>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</si>
  <si>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</si>
  <si>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</si>
  <si>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</si>
  <si>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</si>
  <si>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</si>
  <si>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</si>
  <si>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</si>
  <si>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</si>
  <si>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</si>
  <si>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</si>
  <si>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</si>
  <si>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</si>
  <si>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</si>
  <si>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</si>
  <si>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</si>
  <si>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</si>
  <si>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</si>
  <si>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</si>
  <si>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</si>
  <si>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</si>
  <si>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</si>
  <si>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</si>
  <si>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</si>
  <si>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</si>
  <si>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</si>
  <si>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</si>
  <si>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</si>
  <si>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</si>
  <si>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</si>
  <si>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</si>
  <si>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</si>
  <si>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</si>
  <si>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</si>
  <si>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</si>
  <si>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</si>
  <si>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</si>
  <si>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</si>
  <si>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</si>
  <si>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</si>
  <si>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</si>
  <si>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</si>
  <si>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</si>
  <si>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</si>
  <si>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</si>
  <si>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</si>
  <si>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</si>
  <si>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</si>
  <si>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</si>
  <si>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</si>
  <si>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</si>
  <si>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</si>
  <si>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</si>
  <si>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</si>
  <si>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</si>
  <si>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</si>
  <si>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</si>
  <si>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</si>
  <si>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</si>
  <si>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</si>
  <si>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</si>
  <si>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</si>
  <si>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</si>
  <si>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</si>
  <si>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</si>
  <si>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</si>
  <si>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</si>
  <si>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</si>
  <si>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</si>
  <si>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</si>
  <si>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</si>
  <si>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</si>
  <si>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</si>
  <si>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</si>
  <si>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</si>
  <si>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</si>
  <si>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</si>
  <si>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</si>
  <si>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</si>
  <si>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</si>
  <si>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</si>
  <si>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</si>
  <si>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</si>
  <si>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</si>
  <si>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</si>
  <si>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</si>
  <si>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</si>
  <si>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</si>
  <si>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</si>
  <si>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</si>
  <si>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</si>
  <si>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</si>
  <si>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</si>
  <si>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</si>
  <si>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</si>
  <si>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</si>
  <si>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</si>
  <si>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</si>
  <si>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</si>
  <si>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</si>
  <si>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</si>
  <si>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</si>
  <si>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</si>
  <si>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</si>
  <si>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</si>
  <si>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</si>
  <si>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</si>
  <si>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</si>
  <si>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</si>
  <si>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</si>
  <si>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</si>
  <si>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</si>
  <si>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</si>
  <si>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</si>
  <si>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</si>
  <si>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</si>
  <si>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</si>
  <si>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</si>
  <si>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</si>
  <si>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</si>
  <si>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</si>
  <si>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</si>
  <si>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</si>
  <si>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</si>
  <si>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</si>
  <si>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</si>
  <si>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</si>
  <si>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</si>
  <si>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</si>
  <si>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</si>
  <si>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</si>
  <si>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</si>
  <si>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</si>
  <si>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</si>
  <si>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</si>
  <si>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</si>
  <si>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</si>
  <si>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</si>
  <si>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</si>
  <si>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</si>
  <si>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</si>
  <si>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</si>
  <si>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</si>
  <si>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</si>
  <si>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</si>
  <si>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</si>
  <si>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</si>
  <si>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</si>
  <si>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</si>
  <si>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</si>
  <si>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</si>
  <si>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</si>
  <si>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</si>
  <si>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</si>
  <si>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</si>
  <si>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</si>
  <si>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</si>
  <si>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</si>
  <si>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</si>
  <si>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</si>
  <si>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</si>
  <si>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</si>
  <si>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</si>
  <si>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</si>
  <si>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</si>
  <si>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</si>
  <si>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</si>
  <si>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</si>
  <si>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</si>
  <si>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</si>
  <si>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</si>
  <si>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</si>
  <si>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</si>
  <si>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</si>
  <si>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</si>
  <si>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</si>
  <si>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</si>
  <si>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</si>
  <si>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</si>
  <si>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</si>
  <si>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</si>
  <si>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</si>
  <si>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</si>
  <si>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</si>
  <si>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</si>
  <si>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</si>
  <si>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</si>
  <si>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</si>
  <si>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</si>
  <si>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</si>
  <si>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</si>
  <si>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</si>
  <si>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</si>
  <si>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</si>
  <si>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</si>
  <si>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</si>
  <si>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</si>
  <si>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</si>
  <si>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</si>
  <si>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</si>
  <si>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</si>
  <si>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</si>
  <si>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</si>
  <si>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</si>
  <si>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</si>
  <si>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</si>
  <si>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</si>
  <si>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</si>
  <si>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</si>
  <si>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</si>
  <si>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</si>
  <si>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</si>
  <si>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</si>
  <si>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</si>
  <si>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</si>
  <si>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</si>
  <si>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</si>
  <si>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</si>
  <si>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</si>
  <si>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</si>
  <si>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</si>
  <si>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</si>
  <si>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</si>
  <si>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</si>
  <si>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</si>
  <si>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</si>
  <si>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</si>
  <si>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</si>
  <si>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</si>
  <si>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</si>
  <si>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</si>
  <si>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</si>
  <si>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</si>
  <si>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</si>
  <si>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</si>
  <si>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</si>
  <si>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</si>
  <si>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</si>
  <si>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</si>
  <si>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</si>
  <si>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</si>
  <si>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</si>
  <si>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</si>
  <si>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</si>
  <si>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</si>
  <si>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</si>
  <si>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</si>
  <si>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</si>
  <si>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</si>
  <si>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</si>
  <si>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</si>
  <si>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</si>
  <si>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</si>
  <si>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</si>
  <si>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</si>
  <si>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</si>
  <si>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</si>
  <si>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</si>
  <si>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</si>
  <si>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</si>
  <si>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</si>
  <si>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</si>
  <si>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</si>
  <si>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</si>
  <si>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</si>
  <si>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</si>
  <si>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</si>
  <si>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</si>
  <si>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</si>
  <si>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</si>
  <si>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</si>
  <si>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</si>
  <si>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</si>
  <si>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</si>
  <si>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</si>
  <si>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</si>
  <si>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</si>
  <si>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</si>
  <si>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</si>
  <si>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</si>
  <si>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</si>
  <si>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</si>
  <si>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</si>
  <si>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</si>
  <si>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</si>
  <si>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</si>
  <si>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</si>
  <si>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</si>
  <si>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</si>
  <si>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</si>
  <si>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</si>
  <si>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</si>
  <si>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</si>
  <si>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</si>
  <si>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</si>
  <si>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</si>
  <si>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</si>
  <si>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</si>
  <si>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</si>
  <si>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</si>
  <si>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</si>
  <si>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</si>
  <si>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</si>
  <si>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</si>
  <si>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</si>
  <si>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</si>
  <si>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</si>
  <si>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</si>
  <si>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</si>
  <si>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</si>
  <si>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</si>
  <si>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</si>
  <si>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</si>
  <si>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</si>
  <si>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</si>
  <si>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</si>
  <si>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</si>
  <si>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</si>
  <si>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</si>
  <si>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</si>
  <si>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</si>
  <si>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</si>
  <si>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</si>
  <si>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</si>
  <si>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</si>
  <si>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</si>
  <si>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</si>
  <si>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</si>
  <si>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</si>
  <si>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</si>
  <si>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</si>
  <si>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</si>
  <si>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</si>
  <si>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</si>
  <si>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</si>
  <si>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</si>
  <si>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</si>
  <si>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</si>
  <si>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</si>
  <si>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</si>
  <si>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</si>
  <si>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</si>
  <si>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</si>
  <si>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</si>
  <si>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</si>
  <si>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</si>
  <si>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</si>
  <si>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</si>
  <si>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</si>
  <si>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</si>
  <si>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</si>
  <si>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</si>
  <si>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</si>
  <si>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</si>
  <si>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</si>
  <si>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</si>
  <si>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</si>
  <si>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</si>
  <si>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</si>
  <si>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</si>
  <si>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</si>
  <si>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</si>
  <si>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</si>
  <si>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</si>
  <si>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</si>
  <si>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</si>
  <si>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</si>
  <si>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</si>
  <si>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</si>
  <si>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</si>
  <si>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</si>
  <si>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</si>
  <si>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</si>
  <si>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</si>
  <si>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</si>
  <si>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</si>
  <si>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</si>
  <si>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</si>
  <si>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</si>
  <si>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</si>
  <si>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</si>
  <si>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</si>
  <si>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</si>
  <si>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</si>
  <si>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</si>
  <si>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</si>
  <si>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</si>
  <si>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</si>
  <si>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</si>
  <si>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</si>
  <si>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</si>
  <si>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</si>
  <si>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</si>
  <si>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</si>
  <si>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</si>
  <si>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</si>
  <si>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</si>
  <si>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</si>
  <si>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</si>
  <si>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</si>
  <si>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</si>
  <si>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</si>
  <si>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</si>
  <si>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</si>
  <si>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</si>
  <si>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</si>
  <si>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</si>
  <si>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</si>
  <si>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</si>
  <si>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</si>
  <si>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</si>
  <si>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</si>
  <si>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</si>
  <si>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</si>
  <si>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</si>
  <si>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</si>
  <si>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</si>
  <si>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</si>
  <si>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</si>
  <si>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</si>
  <si>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</si>
  <si>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</si>
  <si>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</si>
  <si>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</si>
  <si>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</si>
  <si>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</si>
  <si>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</si>
  <si>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</si>
  <si>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</si>
  <si>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</si>
  <si>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</si>
  <si>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</si>
  <si>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</si>
  <si>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</si>
  <si>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</si>
  <si>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</si>
  <si>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</si>
  <si>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</si>
  <si>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</si>
  <si>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</si>
  <si>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</si>
  <si>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</si>
  <si>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</si>
  <si>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</si>
  <si>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</si>
  <si>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</si>
  <si>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</si>
  <si>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</si>
  <si>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</si>
  <si>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</si>
  <si>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</si>
  <si>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</si>
  <si>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</si>
  <si>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</si>
  <si>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</si>
  <si>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</si>
  <si>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</si>
  <si>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</si>
  <si>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</si>
  <si>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</si>
  <si>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</si>
  <si>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</si>
  <si>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</si>
  <si>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</si>
  <si>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</si>
  <si>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</si>
  <si>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</si>
  <si>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</si>
  <si>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</si>
  <si>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</si>
  <si>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</si>
  <si>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</si>
  <si>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</si>
  <si>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</si>
  <si>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</si>
  <si>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</si>
  <si>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</si>
  <si>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</si>
  <si>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</si>
  <si>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</si>
  <si>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</si>
  <si>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</si>
  <si>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</si>
  <si>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</si>
  <si>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</si>
  <si>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</si>
  <si>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</si>
  <si>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</si>
  <si>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</si>
  <si>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</si>
  <si>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</si>
  <si>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</si>
  <si>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</si>
  <si>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</si>
  <si>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</si>
  <si>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</si>
  <si>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</si>
  <si>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</si>
  <si>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</si>
  <si>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</si>
  <si>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</si>
  <si>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</si>
  <si>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</si>
  <si>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</si>
  <si>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</si>
  <si>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</si>
  <si>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</si>
  <si>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</si>
  <si>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</si>
  <si>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</si>
  <si>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</si>
  <si>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</si>
  <si>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</si>
  <si>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</si>
  <si>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</si>
  <si>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</si>
  <si>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</si>
  <si>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</si>
  <si>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</si>
  <si>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</si>
  <si>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</si>
  <si>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</si>
  <si>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</si>
  <si>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</si>
  <si>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</si>
  <si>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</si>
  <si>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</si>
  <si>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</si>
  <si>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</si>
  <si>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</si>
  <si>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</si>
  <si>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</si>
  <si>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</si>
  <si>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</si>
  <si>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</si>
  <si>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</si>
  <si>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</si>
  <si>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</si>
  <si>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</si>
  <si>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</si>
  <si>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</si>
  <si>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</si>
  <si>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</si>
  <si>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</si>
  <si>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</si>
  <si>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</si>
  <si>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</si>
  <si>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</si>
  <si>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</si>
  <si>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</si>
  <si>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</si>
  <si>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</si>
  <si>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</si>
  <si>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</si>
  <si>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</si>
  <si>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</si>
  <si>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</si>
  <si>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</si>
  <si>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</si>
  <si>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</si>
  <si>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</si>
  <si>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</si>
  <si>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</si>
  <si>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</si>
  <si>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</si>
  <si>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</si>
  <si>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</si>
  <si>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</si>
  <si>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</si>
  <si>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</si>
  <si>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</si>
  <si>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</si>
  <si>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</si>
  <si>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</si>
  <si>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</si>
  <si>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</si>
  <si>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</si>
  <si>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</si>
  <si>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</si>
  <si>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</si>
  <si>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</si>
  <si>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</si>
  <si>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</si>
  <si>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</si>
  <si>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</si>
  <si>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</si>
  <si>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</si>
  <si>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</si>
  <si>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</si>
  <si>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</si>
  <si>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</si>
  <si>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</si>
  <si>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</si>
  <si>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</si>
  <si>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</si>
  <si>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</si>
  <si>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</si>
  <si>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</si>
  <si>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</si>
  <si>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</si>
  <si>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</si>
  <si>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</si>
  <si>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</si>
  <si>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</si>
  <si>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</si>
  <si>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</si>
  <si>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</si>
  <si>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</si>
  <si>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</si>
  <si>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</si>
  <si>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</si>
  <si>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</si>
  <si>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</si>
  <si>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</si>
  <si>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</si>
  <si>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</si>
  <si>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</si>
  <si>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</si>
  <si>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</si>
  <si>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</si>
  <si>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</si>
  <si>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</si>
  <si>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</si>
  <si>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</si>
  <si>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</si>
  <si>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</si>
  <si>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</si>
  <si>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</si>
  <si>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</si>
  <si>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</si>
  <si>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</si>
  <si>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</si>
  <si>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</si>
  <si>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</si>
  <si>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</si>
  <si>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</si>
  <si>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</si>
  <si>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</si>
  <si>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</si>
  <si>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</si>
  <si>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</si>
  <si>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</si>
  <si>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</si>
  <si>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</si>
  <si>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</si>
  <si>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</si>
  <si>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</si>
  <si>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</si>
  <si>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</si>
  <si>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</si>
  <si>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</si>
  <si>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</si>
  <si>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</si>
  <si>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</si>
  <si>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</si>
  <si>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</si>
  <si>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</si>
  <si>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</si>
  <si>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</si>
  <si>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</si>
  <si>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</si>
  <si>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</si>
  <si>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</si>
  <si>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</si>
  <si>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</si>
  <si>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</si>
  <si>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</si>
  <si>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</si>
  <si>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</si>
  <si>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</si>
  <si>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</si>
  <si>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</si>
  <si>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</si>
  <si>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</si>
  <si>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</si>
  <si>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</si>
  <si>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</si>
  <si>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</si>
  <si>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</si>
  <si>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</si>
  <si>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</si>
  <si>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</si>
  <si>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</si>
  <si>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</si>
  <si>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</si>
  <si>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</si>
  <si>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</si>
  <si>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</si>
  <si>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</si>
  <si>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</si>
  <si>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</si>
  <si>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</si>
  <si>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</si>
  <si>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</si>
  <si>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</si>
  <si>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</si>
  <si>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</si>
  <si>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</si>
  <si>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</si>
  <si>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</si>
  <si>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</si>
  <si>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</si>
  <si>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</si>
  <si>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</si>
  <si>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</si>
  <si>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</si>
  <si>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</si>
  <si>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</si>
  <si>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</si>
  <si>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</si>
  <si>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</si>
  <si>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</si>
  <si>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</si>
  <si>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</si>
  <si>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</si>
  <si>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</si>
  <si>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</si>
  <si>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</si>
  <si>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</si>
  <si>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</si>
  <si>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</si>
  <si>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</si>
  <si>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</si>
  <si>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</si>
  <si>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</si>
  <si>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</si>
  <si>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</si>
  <si>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</si>
  <si>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</si>
  <si>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</si>
  <si>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</si>
  <si>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</si>
  <si>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</si>
  <si>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</si>
  <si>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</si>
  <si>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</si>
  <si>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</si>
  <si>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</si>
  <si>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</si>
  <si>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</si>
  <si>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</si>
  <si>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</si>
  <si>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</si>
  <si>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</si>
  <si>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</si>
  <si>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</si>
  <si>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</si>
  <si>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</si>
  <si>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</si>
  <si>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</si>
  <si>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</si>
  <si>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</si>
  <si>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</si>
  <si>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</si>
  <si>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</si>
  <si>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</si>
  <si>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</si>
  <si>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</si>
  <si>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</si>
  <si>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</si>
  <si>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</si>
  <si>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</si>
  <si>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</si>
  <si>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</si>
  <si>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</si>
  <si>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</si>
  <si>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</si>
  <si>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</si>
  <si>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</si>
  <si>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</si>
  <si>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</si>
  <si>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</si>
  <si>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</si>
  <si>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</si>
  <si>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</si>
  <si>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</si>
  <si>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</si>
  <si>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</si>
  <si>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</si>
  <si>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</si>
  <si>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</si>
  <si>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</si>
  <si>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</si>
  <si>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</si>
  <si>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</si>
  <si>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</si>
  <si>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</si>
  <si>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</si>
  <si>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</si>
  <si>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</si>
  <si>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</si>
  <si>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</si>
  <si>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</si>
  <si>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</si>
  <si>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</si>
  <si>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</si>
  <si>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</si>
  <si>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</si>
  <si>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</si>
  <si>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</si>
  <si>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</si>
  <si>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</si>
  <si>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</si>
  <si>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</si>
  <si>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</si>
  <si>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</si>
  <si>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</si>
  <si>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</si>
  <si>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</si>
  <si>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</si>
  <si>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</si>
  <si>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</si>
  <si>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</si>
  <si>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</si>
  <si>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</si>
  <si>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</si>
  <si>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</si>
  <si>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</si>
  <si>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</si>
  <si>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</si>
  <si>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</si>
  <si>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</si>
  <si>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</si>
  <si>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</si>
  <si>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</si>
  <si>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</si>
  <si>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</si>
  <si>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</si>
  <si>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</si>
  <si>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</si>
  <si>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</si>
  <si>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</si>
  <si>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</si>
  <si>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</si>
  <si>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</si>
  <si>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</si>
  <si>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</si>
  <si>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</si>
  <si>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</si>
  <si>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</si>
  <si>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</si>
  <si>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</si>
  <si>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</si>
  <si>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</si>
  <si>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</si>
  <si>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</si>
  <si>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</si>
  <si>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</si>
  <si>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</si>
  <si>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</si>
  <si>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</si>
  <si>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</si>
  <si>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</si>
  <si>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</si>
  <si>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</si>
  <si>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</si>
  <si>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</si>
  <si>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</si>
  <si>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</si>
  <si>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</si>
  <si>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</si>
  <si>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</si>
  <si>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</si>
  <si>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</si>
  <si>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</si>
  <si>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</si>
  <si>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</si>
  <si>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</si>
  <si>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</si>
  <si>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</si>
  <si>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</si>
  <si>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</si>
  <si>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</si>
  <si>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</si>
  <si>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</si>
  <si>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</si>
  <si>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</si>
  <si>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</si>
  <si>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</si>
  <si>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</si>
  <si>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</si>
  <si>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</si>
  <si>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</si>
  <si>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</si>
  <si>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</si>
  <si>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</si>
  <si>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</si>
  <si>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</si>
  <si>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</si>
  <si>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</si>
  <si>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</si>
  <si>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</si>
  <si>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</si>
  <si>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</si>
  <si>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</si>
  <si>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</si>
  <si>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</si>
  <si>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</si>
  <si>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</si>
  <si>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</si>
  <si>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</si>
  <si>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</si>
  <si>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</si>
  <si>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</si>
  <si>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</si>
  <si>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</si>
  <si>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</si>
  <si>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</si>
  <si>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</si>
  <si>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</si>
  <si>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</si>
  <si>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</si>
  <si>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</si>
  <si>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</si>
  <si>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</si>
  <si>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</si>
  <si>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</si>
  <si>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</si>
  <si>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</si>
  <si>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</si>
  <si>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</si>
  <si>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</si>
  <si>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</si>
  <si>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</si>
  <si>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</si>
  <si>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</si>
  <si>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</si>
  <si>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</si>
  <si>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</si>
  <si>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</si>
  <si>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</si>
  <si>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</si>
  <si>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</si>
  <si>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</si>
  <si>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</si>
  <si>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</si>
  <si>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</si>
  <si>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</si>
  <si>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</si>
  <si>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</si>
  <si>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</si>
  <si>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</si>
  <si>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</si>
  <si>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</si>
  <si>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</si>
  <si>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</si>
  <si>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</si>
  <si>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</si>
  <si>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</si>
  <si>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</si>
  <si>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</si>
  <si>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</si>
  <si>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</si>
  <si>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</si>
  <si>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</si>
  <si>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</si>
  <si>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</si>
  <si>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</si>
  <si>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</si>
  <si>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</si>
  <si>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</si>
  <si>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</si>
  <si>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</si>
  <si>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</si>
  <si>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</si>
  <si>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</si>
  <si>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</si>
  <si>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</si>
  <si>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</si>
  <si>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</si>
  <si>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</si>
  <si>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</si>
  <si>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</si>
  <si>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</si>
  <si>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</si>
  <si>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</si>
  <si>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</si>
  <si>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</si>
  <si>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</si>
  <si>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</si>
  <si>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</si>
  <si>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</si>
  <si>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</si>
  <si>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</si>
  <si>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</si>
  <si>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</si>
  <si>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</si>
  <si>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</si>
  <si>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</si>
  <si>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</si>
  <si>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</si>
  <si>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</si>
  <si>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</si>
  <si>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</si>
  <si>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</si>
  <si>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</si>
  <si>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</si>
  <si>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</si>
  <si>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</si>
  <si>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</si>
  <si>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</si>
  <si>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</si>
  <si>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</si>
  <si>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</si>
  <si>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</si>
  <si>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</si>
  <si>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</si>
  <si>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</si>
  <si>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</si>
  <si>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</si>
  <si>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</si>
  <si>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</si>
  <si>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</si>
  <si>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</si>
  <si>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</si>
  <si>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</si>
  <si>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</si>
  <si>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</si>
  <si>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</si>
  <si>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</si>
  <si>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</si>
  <si>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</si>
  <si>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</si>
  <si>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</si>
  <si>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</si>
  <si>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</si>
  <si>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</si>
  <si>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</si>
  <si>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</si>
  <si>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</si>
  <si>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</si>
  <si>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</si>
  <si>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</si>
  <si>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</si>
  <si>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</si>
  <si>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</si>
  <si>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</si>
  <si>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</si>
  <si>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</si>
  <si>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</si>
  <si>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</si>
  <si>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</si>
  <si>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</si>
  <si>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</si>
  <si>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</si>
  <si>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</si>
  <si>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</si>
  <si>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</si>
  <si>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</si>
  <si>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</si>
  <si>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</si>
  <si>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</si>
  <si>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</si>
  <si>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</si>
  <si>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</si>
  <si>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</si>
  <si>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</si>
  <si>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</si>
  <si>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</si>
  <si>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</si>
  <si>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</si>
  <si>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</si>
  <si>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</si>
  <si>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</si>
  <si>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</si>
  <si>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</si>
  <si>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</si>
  <si>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</si>
  <si>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</si>
  <si>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</si>
  <si>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</si>
  <si>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</si>
  <si>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</si>
  <si>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</si>
  <si>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</si>
  <si>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</si>
  <si>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</si>
  <si>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</si>
  <si>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</si>
  <si>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</si>
  <si>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</si>
  <si>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</si>
  <si>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</si>
  <si>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</si>
  <si>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</si>
  <si>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</si>
  <si>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</si>
  <si>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</si>
  <si>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</si>
  <si>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</si>
  <si>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</si>
  <si>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</si>
  <si>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</si>
  <si>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</si>
  <si>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</si>
  <si>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</si>
  <si>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</si>
  <si>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</si>
  <si>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</si>
  <si>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</si>
  <si>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</si>
  <si>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</si>
  <si>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</si>
  <si>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</si>
  <si>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</si>
  <si>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</si>
  <si>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</si>
  <si>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</si>
  <si>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</si>
  <si>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</si>
  <si>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</si>
  <si>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</si>
  <si>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</si>
  <si>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</si>
  <si>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</si>
  <si>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</si>
  <si>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</si>
  <si>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</si>
  <si>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</si>
  <si>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</si>
  <si>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</si>
  <si>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</si>
  <si>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</si>
  <si>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</si>
  <si>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</si>
  <si>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</si>
  <si>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</si>
  <si>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</si>
  <si>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</si>
  <si>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</si>
  <si>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</si>
  <si>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</si>
  <si>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</si>
  <si>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</si>
  <si>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</si>
  <si>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</si>
  <si>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</si>
  <si>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</si>
  <si>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</si>
  <si>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</si>
  <si>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</si>
  <si>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</si>
  <si>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</si>
  <si>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</si>
  <si>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</si>
  <si>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</si>
  <si>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</si>
  <si>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</si>
  <si>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</si>
  <si>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</si>
  <si>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</si>
  <si>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</si>
  <si>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</si>
  <si>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</si>
  <si>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</si>
  <si>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</si>
  <si>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</si>
  <si>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</si>
  <si>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</si>
  <si>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</si>
  <si>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</si>
  <si>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</si>
  <si>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</si>
  <si>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</si>
  <si>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</si>
  <si>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</si>
  <si>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</si>
  <si>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</si>
  <si>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</si>
  <si>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</si>
  <si>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</si>
  <si>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</si>
  <si>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</si>
  <si>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</si>
  <si>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</si>
  <si>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</si>
  <si>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</si>
  <si>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</si>
  <si>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</si>
  <si>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</si>
  <si>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</si>
  <si>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</si>
  <si>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</si>
  <si>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</si>
  <si>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</si>
  <si>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</si>
  <si>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</si>
  <si>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</si>
  <si>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</si>
  <si>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</si>
  <si>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</si>
  <si>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</si>
  <si>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</si>
  <si>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</si>
  <si>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</si>
  <si>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</si>
  <si>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</si>
  <si>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</si>
  <si>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</si>
  <si>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</si>
  <si>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</si>
  <si>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</si>
  <si>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</si>
  <si>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</si>
  <si>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</si>
  <si>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</si>
  <si>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</si>
  <si>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</si>
  <si>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</si>
  <si>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</si>
  <si>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</si>
  <si>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</si>
  <si>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</si>
  <si>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</si>
  <si>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</si>
  <si>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</si>
  <si>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</si>
  <si>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</si>
  <si>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</si>
  <si>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</si>
  <si>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</si>
  <si>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</si>
  <si>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</si>
  <si>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</si>
  <si>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</si>
  <si>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</si>
  <si>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</si>
  <si>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</si>
  <si>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</si>
  <si>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</si>
  <si>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</si>
  <si>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</si>
  <si>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</si>
  <si>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</si>
  <si>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</si>
  <si>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</si>
  <si>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</si>
  <si>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</si>
  <si>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</si>
  <si>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</si>
  <si>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</si>
  <si>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</si>
  <si>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</si>
  <si>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</si>
  <si>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</si>
  <si>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</si>
  <si>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</si>
  <si>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</si>
  <si>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</si>
  <si>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</si>
  <si>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</si>
  <si>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</si>
  <si>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</si>
  <si>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</si>
  <si>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</si>
  <si>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</si>
  <si>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</si>
  <si>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</si>
  <si>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</si>
  <si>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</si>
  <si>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</si>
  <si>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</si>
  <si>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</si>
  <si>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</si>
  <si>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</si>
  <si>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</si>
  <si>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</si>
  <si>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</si>
  <si>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</si>
  <si>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</si>
  <si>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04/11/2568</t>
  </si>
  <si>
    <t>PR2-2569:6/5</t>
  </si>
  <si>
    <t>RV00021000069110047</t>
  </si>
  <si>
    <t>18/11/2568</t>
  </si>
  <si>
    <t>PR2-2569:9/41</t>
  </si>
  <si>
    <t>RV00021000069110220</t>
  </si>
  <si>
    <t>20/11/2568</t>
  </si>
  <si>
    <t>PR2-2569:10/18</t>
  </si>
  <si>
    <t>RV00021000069110273</t>
  </si>
  <si>
    <t>RV00021000069110048</t>
  </si>
  <si>
    <t>PL2-2569:1/27</t>
  </si>
  <si>
    <t>RV00021000069110022</t>
  </si>
  <si>
    <t>PL2-2569:1/37</t>
  </si>
  <si>
    <t>RV00021000069110275</t>
  </si>
  <si>
    <t>PL2-2569:1/35</t>
  </si>
  <si>
    <t>RV00021000069110276</t>
  </si>
  <si>
    <t>PR2-2569:9/42</t>
  </si>
  <si>
    <t>PR2-2569:10/33</t>
  </si>
  <si>
    <t>PR2-2569:11/49</t>
  </si>
  <si>
    <t>รวมค่าธรรมเนียม</t>
  </si>
  <si>
    <t>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3
งบประมาณทั้งสิ้น 180,000 บาท</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</si>
  <si>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2
งบประมาณทั้งสิ้น 150,000 บาท</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</si>
  <si>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4
งบประมาณทั้งสิ้น 500,000 บาท </t>
  </si>
  <si>
    <t>PR2-2569:6/4</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</si>
  <si>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1 
งบประมาณทั้งสิ้น 1,290,000 บาท</t>
  </si>
  <si>
    <t>RV00021000069110270
และ
RV00021000069110271</t>
  </si>
  <si>
    <t>คณะมนุษยศาสตร์และ
สังคมศาสตร์ โดยสัดส่วน
ค่าธรรมเนียมมอบให้
วิทยาลัยการจัดการเพื่อ
การพัฒนา</t>
  </si>
  <si>
    <t xml:space="preserve">ตามใบสั่งจ้างเลขที่ 494/2568 ว่าจ้าง
ดำเนินการโครงการสำรวจความพึงพอใจ
ของผู้บริการสาธารณะขององค์การบริการ
ส่วนจังหวัดสงขลา ประจำปีงบประมาณ 
พ.ศ.2568 
งบประมาณทั้งสิ้น 49,000 บาท </t>
  </si>
  <si>
    <t>26/11/2568</t>
  </si>
  <si>
    <t>RV00021000069110371
และ
RV00021000069110372</t>
  </si>
  <si>
    <t xml:space="preserve">ตามใบสั่งจ้างเลขที่ กจ.002/2568 ว่าจ้าง
ดำเนินการโครงการสำรวจความพึงพอใจ
ของผู้รับบริการที่มีต่อการให้บริการสาธารณะ
ขององค์การบริหารส่วนจังหวัดภูเก็ต 
งบประมาณทั้งสิ้น 77,514 บาท </t>
  </si>
  <si>
    <t>PR2-2569:13/25</t>
  </si>
  <si>
    <t>RV00021000069120140</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</si>
  <si>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2 
งบประมาณทั้งสิ้น 1,290,000 บาท</t>
  </si>
  <si>
    <t>PR2-2569:12/38</t>
  </si>
  <si>
    <t>RV00021000069120074</t>
  </si>
  <si>
    <t>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4-5
งบประมาณทั้งสิ้น 893,178 บาท</t>
  </si>
  <si>
    <t>03/11/2568</t>
  </si>
  <si>
    <t>องค์กรปกครองส่วนท้องถิ่น
จำนวน 25 หน่วยงาน</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</si>
  <si>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 2568 </t>
  </si>
  <si>
    <t>PL2-2569:2/8</t>
  </si>
  <si>
    <t>RV00021000069120127</t>
  </si>
  <si>
    <t>PR2-2569:13/30</t>
  </si>
  <si>
    <t>RV00021000069120154</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</si>
  <si>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3
วงเงินงบประมาณทั่งสิ้น 995,000 บาท</t>
  </si>
  <si>
    <t>RV00021000069110221
และ
RV00021000069110222</t>
  </si>
  <si>
    <t>องค์การบริหารส่วน
จังหวัดพัทลุง</t>
  </si>
  <si>
    <t xml:space="preserve">ตามหนังสือที่ พท 51007/1996 ว่าจ้างที่
ปรึกษาเพื่อดำเนินโครงการประเมินความ
พึงพอใจในการจัดบริการสาธารณะของ
องค์การบริหารส่วนจังหวัดพัทลุง 
งบประมาณทั้งสิ้น 50,000 บาท </t>
  </si>
  <si>
    <t>07/01/2569</t>
  </si>
  <si>
    <t>PR2-2569:17/8</t>
  </si>
  <si>
    <t>RV00021000069010081</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</si>
  <si>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3
งบประมาณทั้งสิ้น 150,000 บาท</t>
  </si>
  <si>
    <t>PR2-2569:17/5</t>
  </si>
  <si>
    <t>RV00021000069010084</t>
  </si>
  <si>
    <t>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4
งบประมาณทั้งสิ้น 465,000 บาท</t>
  </si>
  <si>
    <t>PR2-2569:17/7</t>
  </si>
  <si>
    <t>RV00021000069010082</t>
  </si>
  <si>
    <t>อาจารย์ ดร.อมาวสี รักเรือง</t>
  </si>
  <si>
    <t xml:space="preserve">ห้างหุ้นส่วนจำกัด ปรีชา
ฟาร์มบ้านนาเดิม </t>
  </si>
  <si>
    <t>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TSU69-CIN001 
ร่วมสนับสนุนทุนวิจัยภายใต้เรื่อง การพัฒนา
หม้อไอน้ำกะทัดรัดเชื้อเพลิง LPG สำหรับ
ฟาร์มเห็ดเชิงพาณิชย์ 
งบประมาณทั้งสิ้น 10,000 บาท</t>
  </si>
  <si>
    <t>13/01/2569</t>
  </si>
  <si>
    <t>PL2-2569:2/28</t>
  </si>
  <si>
    <t>RV00021000069010149</t>
  </si>
  <si>
    <t>20/01/2569</t>
  </si>
  <si>
    <t>PR2-2569:18/12</t>
  </si>
  <si>
    <t>RV00021000069010227</t>
  </si>
  <si>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3 
วงเงินงบประมาณทั่งสิ้น 1,250,000 บาท </t>
  </si>
  <si>
    <t>PR2-2569:18/11</t>
  </si>
  <si>
    <t>RV00021000069010228</t>
  </si>
  <si>
    <t xml:space="preserve">สำนักงานพัฒนา
การวิจัยการเกษตร 
(องค์การมหาชน) </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</si>
  <si>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1
งบประมาณทั้งสิ้น 1,750,000 บาท</t>
  </si>
  <si>
    <t>02/02/2569</t>
  </si>
  <si>
    <t>PR2-2569:20/28</t>
  </si>
  <si>
    <t>RV00021000069020024</t>
  </si>
  <si>
    <t>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3
วงเงินงบประมาณทั่งสิ้น 700,000 บาท</t>
  </si>
  <si>
    <t>05/02/2569</t>
  </si>
  <si>
    <t>PR2-2569:21/2</t>
  </si>
  <si>
    <t>RV00021000069020096</t>
  </si>
  <si>
    <t>อาจารย์ เสาวนีย์ เล็กบางพง</t>
  </si>
  <si>
    <t xml:space="preserve">บริษัท ทองแท้เครื่องแกง
บ้านห้วยรำพึง </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</si>
  <si>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TSU69-CIN002
ร่วมสนับสนุนทุนวิจัยภายใต้เรื่อง การสร้าง
มูลค่าเพิ่มผลิตภัณฑ์ไส้อั่วคั่วกลิ้งไก่คอล่อน : 
การต่อยอดอาหาร อัตลักษณ์ท้องถิ่นจังหวัด
พัทลุงสู่เชิงพาณิชย์ 
งบประมาณทั้งสิ้น 10,000 บาท </t>
  </si>
  <si>
    <t>12/02/2569</t>
  </si>
  <si>
    <t>PR2-2569:22/24</t>
  </si>
  <si>
    <t>RV00021000069020214</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</si>
  <si>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3 : ยกระดับพริกขาว
ชัยบุรี พืชคู่เคียงคนจน 
งบประมาณทั้งสิ้น 1,000,000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</si>
  <si>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4 : เหลียงใบใหญ่ ต้นแบบ
นวัตกรรมเพื่อเศรษฐกิจฐานรากเชิงเทือกเขา
บรรทัด 
งบประมาณทั้งสิ้น 2,000,000 บาท</t>
  </si>
  <si>
    <t>PR2-2569:22/25</t>
  </si>
  <si>
    <t>RV00021000069020215</t>
  </si>
  <si>
    <t>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3 
งบประมาณทั่งสิ้น 2,435,000 บาท</t>
  </si>
  <si>
    <t>20/02/2569</t>
  </si>
  <si>
    <t>PR2-2569:23/47</t>
  </si>
  <si>
    <t>RV00021000069020301</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</si>
  <si>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5
งบประมาณทั้งสิ้น 500,000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</si>
  <si>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1 : อุตสาหกรรมกรีนคราฟ
แฟชั่นไลฟ์สไตส์ควนขนุนโมเดลแก้จน จังหวัด
พัทลุง 
งบประมาณทั้งสิ้น 1,400,000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</si>
  <si>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5 : บางแก้วโมเดล 
การยกระดับเศรษฐกิจครัวเรือนบน
ฐานประมงพื้นบ้าน 
งบประมาณทั้งสิ้น 1,700,000 บาท </t>
  </si>
  <si>
    <t>ส่งงวดสุดท้าย</t>
  </si>
  <si>
    <t>PR2-2569:23/48</t>
  </si>
  <si>
    <t>RV00021000069020303</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</si>
  <si>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3 ส่งมอบงาน 
11 กุมภาพันธ์ 2569
วงเงินงบประมาณทั้งสิ้น 500,000 บาท </t>
  </si>
  <si>
    <t>PR2-2569:21/4</t>
  </si>
  <si>
    <t>RV00021000069020094</t>
  </si>
  <si>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3
งบประมาณทั่งสิ้น 1,000,000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</si>
  <si>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2 : การสร้างโครงข่าย
ความปลอดภัยทางสังคมเพื่อยกระดับ
เศรษฐกิจชุมชนเกื้อกูลต้นแบบตาม
ฐานภูมินิเวศเขา-นาเล จังหวัดพัทลุง งบประมาณทั้งสิ้น 2,300,000 บาท</t>
  </si>
  <si>
    <t>PR2-2569:23/50</t>
  </si>
  <si>
    <t>RV00021000069020305</t>
  </si>
  <si>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5 
วงเงินงบประมาณทั่งสิ้น 604,000 บาท </t>
  </si>
  <si>
    <t>24/02/2569</t>
  </si>
  <si>
    <t>PR2-2569:24/23</t>
  </si>
  <si>
    <t>RV00021000069020363</t>
  </si>
  <si>
    <t>ผศ.ดร.วีระวุฒิ แนบเพชร</t>
  </si>
  <si>
    <t>บริษัท กลิสเท็น ดีไซน์ จำกัด</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</si>
  <si>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TSU69-CIN003 
ร่วมสนับสนุนทุนวิจัยภายใต้เรื่อง การ
ออกแบบและพัฒนาหนังไดโนเสาร์จาก
ยางพาราผสมเศษเหลือทางการเกษตร 
งบประมาณทั้งสิ้น 10,000 บาท </t>
  </si>
  <si>
    <t>PR2-2569:21/3</t>
  </si>
  <si>
    <t>RV00021000069020095</t>
  </si>
  <si>
    <t>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3
งบประมาณทั้งสิ้น 450,000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</si>
  <si>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6 : การยกระดับคุณภาพ
ชีวิตด้วยวิถีชุมชนสุขภาพและสมุนไพรบน
ฐานทรัพยากรวัฒนธรรมอำเภอเขาชัยสน 
จังหวัดพัทลุง 
งบประมาณทั้งสิ้น 1,800,000 บาท </t>
  </si>
  <si>
    <t>PR2-2569:23/49</t>
  </si>
  <si>
    <t>RV00021000069020304</t>
  </si>
  <si>
    <t>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2
วงเงินงบประมาณทั่งสิ้น 700,000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</si>
  <si>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7 : การยกระดับ
อุตสาหกรรมชุมชนปลาดุกร้าภายใต้ BCG 
จังหวัดพัทลุง 
งบประมาณทั้งสิ้น 1,800,000 บาท</t>
  </si>
  <si>
    <t>PR2-2569:20/27</t>
  </si>
  <si>
    <t>RV00021000069020025 
และ 
RV00021000069020026</t>
  </si>
  <si>
    <t>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3
วงเงินงบประมาณทั่งสิ้น 550,000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</si>
  <si>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งบประมาณทั้งสิ้น 18,000,000 
โครงการหลัก (งบบริหาร)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2
งบบริหาร วงเงิน 4,500,000 บ. </t>
  </si>
  <si>
    <r>
      <rPr>
        <b/>
        <u/>
        <sz val="12"/>
        <rFont val="Angsana New"/>
        <family val="1"/>
      </rPr>
      <t>ยกเว้น</t>
    </r>
    <r>
      <rPr>
        <b/>
        <sz val="12"/>
        <rFont val="Angsana New"/>
        <family val="1"/>
      </rPr>
      <t xml:space="preserve">
ค่าธรรมเนียม
การวิจัย</t>
    </r>
  </si>
  <si>
    <t>27/03/2569</t>
  </si>
  <si>
    <t>PR2-2569:29/15</t>
  </si>
  <si>
    <t>RV00021000069030338</t>
  </si>
  <si>
    <t>ผศ.ดร.ศิริวรรณ ชูกำเนิด</t>
  </si>
  <si>
    <t>12/03/2569</t>
  </si>
  <si>
    <t>PR2-2569:26/43</t>
  </si>
  <si>
    <t>RV00021000069030159</t>
  </si>
  <si>
    <t>อาจารย์ ดร.ปุญญวันต์ จิตประคอง</t>
  </si>
  <si>
    <t>ยกเว้น
(การหักค่าใช้จ่ายทางอ้อม)</t>
  </si>
  <si>
    <t>PR2-2569:29/18</t>
  </si>
  <si>
    <t>RV00021000069030341</t>
  </si>
  <si>
    <t>PR2-2569:29/16</t>
  </si>
  <si>
    <t>RV00021000069030339</t>
  </si>
  <si>
    <t>PR2-2569:29/17</t>
  </si>
  <si>
    <t>RV00021000069030340</t>
  </si>
  <si>
    <t>02/03/2569</t>
  </si>
  <si>
    <t>PR2-2569:25/12</t>
  </si>
  <si>
    <t>RV00021000069030019</t>
  </si>
  <si>
    <t>PR2-2569:29/13</t>
  </si>
  <si>
    <t>RV00021000069030344</t>
  </si>
  <si>
    <t>31/03/2569</t>
  </si>
  <si>
    <t>PR2-2569:29/29</t>
  </si>
  <si>
    <t>RV00021000069030429</t>
  </si>
  <si>
    <t>หักใน
งวดที่ 2 
และงวดที่ 5
(จาก บพช.)</t>
  </si>
  <si>
    <t>PR2-2569:26/44</t>
  </si>
  <si>
    <t>RV00021000069030160</t>
  </si>
  <si>
    <t>30/03/2569</t>
  </si>
  <si>
    <t>PR2-2569:29/25</t>
  </si>
  <si>
    <t>RV00021000069030393</t>
  </si>
  <si>
    <t>PR2-2569:29/30</t>
  </si>
  <si>
    <t>RV00021000069030430</t>
  </si>
  <si>
    <t>PR2-2569:25/8</t>
  </si>
  <si>
    <t>RV00021000069030007</t>
  </si>
  <si>
    <t>08/04/2569</t>
  </si>
  <si>
    <t>PR2-2569:30/27</t>
  </si>
  <si>
    <t>RV00021000069040053</t>
  </si>
  <si>
    <t>09/04/2569</t>
  </si>
  <si>
    <t>PR2-2569:31/1</t>
  </si>
  <si>
    <t>RV00021000069040083</t>
  </si>
  <si>
    <t>23/04/2569</t>
  </si>
  <si>
    <t>PR2-2569:35/19</t>
  </si>
  <si>
    <t>RV00021000069040270</t>
  </si>
  <si>
    <t>PR2-2569:30/50</t>
  </si>
  <si>
    <t>RV00021000069040082</t>
  </si>
  <si>
    <t>28/04/2569</t>
  </si>
  <si>
    <t>PR2-2569:36/35</t>
  </si>
  <si>
    <t>RV00021000069040374</t>
  </si>
  <si>
    <t>PR2-2569:35/20</t>
  </si>
  <si>
    <t>RV00021000069040269</t>
  </si>
  <si>
    <t>PR2-2569:30/26</t>
  </si>
  <si>
    <t>RV00021000069040054</t>
  </si>
  <si>
    <t>PR2-2569:31/2</t>
  </si>
  <si>
    <t>RV00021000069040081</t>
  </si>
  <si>
    <t>10/04/2569</t>
  </si>
  <si>
    <t>PR2-2569:33/21</t>
  </si>
  <si>
    <t>RV00021000069040097</t>
  </si>
  <si>
    <t>คณะเกษตรศาสตร์</t>
  </si>
  <si>
    <t>หมายเหตุ : คณะเกษตรศาสตร์ เปลี่ยนชื่อส่วนงานจากเดิมคณะเทคโนโลยีและการพัฒนาชุมชน ตามประกาศมหาวิทยาลัยทักษิณ เรื่อง เปลี่ยนชื่อส่วนงานวิชาการ พ.ศ. 2569  (ประกาศ ณ วันที่ 7 มีนาคม พ.ศ. 2569)</t>
  </si>
  <si>
    <t>คณะเกษตรศาสตร์ (เปลี่ยนชื่อส่วนงานจากเดิมคณะเทคโนโลยีและการพัฒนาชุมชน ตามประกาศมหาวิทยาลัยทักษิณ เรื่อง เปลี่ยนชื่อส่วนงานวิชาการ พ.ศ. 2569  (ประกาศ ณ วันที่ 7 มีนาคม พ.ศ. 2569))</t>
  </si>
  <si>
    <t>01/05/2569</t>
  </si>
  <si>
    <t>PR2-2569:37/2</t>
  </si>
  <si>
    <t>RV00021000069050004</t>
  </si>
  <si>
    <t>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4 (ส่งงาน 22/02/69)
วงเงินงบประมาณทั่งสิ้น 700,000 บาท</t>
  </si>
  <si>
    <t>หักครบถ้วน</t>
  </si>
  <si>
    <t>PR2-2569:37/7</t>
  </si>
  <si>
    <t>RV00021000069050008</t>
  </si>
  <si>
    <t>สำนักงานเร่งรัดการวิจัย
และนวัตกรรมเพื่อเพิ่ม
ความสามารถการแข่งขัน
และการพัฒนาพื้นที่
(องค์การมหาชน)</t>
  </si>
  <si>
    <r>
      <t xml:space="preserve">ตามสัญญาเลขที่ A11F690014 สนับสนุนทุน
โครงการ พัทลุงโมเดล การจัดการความ
ยากจนและการเลื่อนระดับสถานะทางสังคม
ด้วยการวิจัยและนวัตกรรมแบบข้ามศาสตร์ 
งวดที่ 1
</t>
    </r>
    <r>
      <rPr>
        <u/>
        <sz val="13"/>
        <rFont val="Angsana New"/>
        <family val="1"/>
      </rPr>
      <t>โครงการย่อย ที่ 2</t>
    </r>
    <r>
      <rPr>
        <sz val="13"/>
        <rFont val="Angsana New"/>
        <family val="1"/>
      </rPr>
      <t xml:space="preserve"> : คลัสเตอร์ เกษตร BCG 
งบประมาณทั้งสิ้น 2,500,000 บาท </t>
    </r>
  </si>
  <si>
    <t>14/05/2569</t>
  </si>
  <si>
    <t>PR2-2569:39/17</t>
  </si>
  <si>
    <t>RV00021000069050167</t>
  </si>
  <si>
    <t>คณะเกษตรศาสตร์ (โดยสัดส่วนค่าธรรมเนียมจากการวิจัยมอบให้สถาบันวิจัยและนวัตกรรม)</t>
  </si>
  <si>
    <t xml:space="preserve">ตามสัญญาเลขที่ N81E690152 สัญญาให้
ทุนอุดหนุนการวิจัยและนวัตกรรม ภายใต้
งานวิจัยเรื่อง มหกรรมนวัตกรรมจากผลงาน
วิจัยภาคใต้และการประกวดสิ่งประดิษฐ์และ
นวัตกรรม 2569 ภายใต้แนวคิด พลังเยาวชน 
ความคิดสร้างสรรค์ และการขับเคลื่อน
เป้าหมายการพัฒนาที่ยั่งยืน (SDGs) งวดที่ 1
วงเงินงบประมาณทั่งสิ้น 1,500,000 บาท </t>
  </si>
  <si>
    <t>สัดส่วนค่าธรรมเนียมจากการวิจัยมอบให้สถาบันวิจัยและนวัตกรรม</t>
  </si>
  <si>
    <t>25/05/2569</t>
  </si>
  <si>
    <t>PR2-2569:41/37</t>
  </si>
  <si>
    <t>RV00021000069050336</t>
  </si>
  <si>
    <t xml:space="preserve">ตามสัญญาเลขที่ N25E680275 สัญญาให้
ทุนอุดหนุนการวิจัยและนวัตกรรม ภายใต้
งานวิจัยเรื่อง การเสริมสร้างอาชีพทางเลือก
ของชุมชนประมงรอบทะเลสาบสงขลา
ตอนบน และการส่งเสริมการมีส่วนร่วมอย่าง
เท่าเทียมทางเพศภาวะเพื่อเกื้อหนุนต่อ
การอนุรักษ์โลมาอิรวดีทะเลสาบสงขลา
อย่างยั่งยืน งวดที่ 1
วงเงินงบประมาณทั่งสิ้น 7,185,000 บาท </t>
  </si>
  <si>
    <t xml:space="preserve">ตามสัญญาเลขที่ N71A690119 สัญญาให้
ทุนอุดหนุนการวิจัยและนวัตกรรม ภายใต้
งานวิจัยเรื่อง การจัดการความรู้เพื่อพัฒนา
โมเดล Healthy Family และ Share Care 
ในการจัดการระบบอาหารและโภชนาการ
ของครัวเรือนกลุ่มเปราะบาง : กรณีศึกษา 
จังหวัดพัทลุง งวดที่ 1
วงเงินงบประมาณทั่งสิ้น 500,000 บาท </t>
  </si>
  <si>
    <t>ตามสัญญาเลขที่ N42A690104 สัญญาให้
ทุนอุดหนุนการวิจัยและนวัตกรรม ภายใต้
งานวิจัยเรื่อง การจัดการภัยพิบัติแบบมี
ส่วนร่วม บทเรียนจากการสร้างรูปแบบ
การจัดการอุทกภัยของตำบลทะเลน้อยสู่
การพัฒนานวัตกรรมและการขยายผล
เครือข่ายชุมชนเพื่อรับมือภัยพิบัติใน
จังหวัดพัทลุง งวดที่ 1 
วงเงินงบประมาณทั่งสิ้น 600,000 บาท</t>
  </si>
  <si>
    <t xml:space="preserve">ตามสัญญาเลขที่ N71A690118 สัญญาให้
ทุนอุดหนุนการวิจัยและนวัตกรรม ภายใต้
งานวิจัยเรื่อง การประยุกต์ใช้นวดไทยเพื่อ
สุขภาพในการพัฒนาทักษะอาสาสมัคร
ชุมชนในการดูแลผู้สูงอายุ งวดที่ 1 
วงเงินงบประมาณทั่งสิ้น 510,000 บาท </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</si>
  <si>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3 
งบประมาณทั้งสิ้น 1,290,000 บาท</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</si>
  <si>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4
วงเงินงบประมาณทั้งสิ้น 500,000 บาท </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</si>
  <si>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5
วงเงินงบประมาณทั้งสิ้น 500,000 บาท </t>
  </si>
  <si>
    <t>ตามสัญญาเลขที่ N71A690514 สัญญาให้
ทุนอุดหนุนการวิจัยและนวัตกรรม ภายใต้
งานวิจัยเรื่อง การขยายผลแผนลดความเสี่ยง
อุทกภัยสู่เครือข่ายสถานศึกษาในพื้นที่เสี่ยง 
งวดที่ 1
วงเงินงบประมาณทั่งสิ้น 495,000 บาท</t>
  </si>
  <si>
    <t xml:space="preserve">สำนักงานเร่งรัดการวิจัย
และนวัตกรรมเพื่อเพิ่ม
ความสามารถการแข่งขัน
และการพัฒนาพื้นที่
(องค์การมหาชน) </t>
  </si>
  <si>
    <r>
      <t xml:space="preserve">ตามสัญญาเลขที่ A11F690014 สนับสนุน
ทุนโครงการ พัทลุงโมเดล การจัดการความ
ยากจนและการเลื่อนระดับสถานะทางสังคม
ด้วยการวิจัยและนวัตกรรมแบบข้ามศาสตร์
งวดที่ 1
 </t>
    </r>
    <r>
      <rPr>
        <u/>
        <sz val="13"/>
        <rFont val="Angsana New"/>
        <family val="1"/>
      </rPr>
      <t>โครงการย่อย ที่ 4</t>
    </r>
    <r>
      <rPr>
        <sz val="13"/>
        <rFont val="Angsana New"/>
        <family val="1"/>
      </rPr>
      <t xml:space="preserve"> : โมเดลแก้จน
เชิงบูรณาการเพื่อเลื่อนระดับสถานะ
ทางสังคมด้วยกลไกระดับท้องถิ่นและ
การจัดการภัยพิบัติ จังหวัดพัทลุง 
งบประมาณทั้งสิ้น 2,200,000 บาท </t>
    </r>
  </si>
  <si>
    <t>PR2-2569:37/5
และ
PR2-2569:37/6</t>
  </si>
  <si>
    <t>RV00021000069050007</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</si>
  <si>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4-5 (ส่งงาน 23/03/69)
งบประมาณทั้งสิ้น 1,290,000 บาท</t>
  </si>
  <si>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ในชุมชนงวดที่ 4 (โดยปิดโครงการและปรับแก้วงเงินงบประมาณคงเหลือเพียง 67,373.07 บ.)
วงเงินงบประมาณทั้งสิ้น 1,700,000 บาท </t>
  </si>
  <si>
    <t>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4
วงเงินงบประมาณทั้งสิ้น 9,888,000 บาท</t>
  </si>
  <si>
    <t>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2 
งบประมาณทั้งสิ้น 50,000 บาท</t>
  </si>
  <si>
    <t>ตามสัญญาเลขที่ C04F680156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2 (จาก ผู้ร่วมทุน)
งบประมาณทั้งสิ้น 1,445,000 บาท</t>
  </si>
  <si>
    <t>ตามสัญญาเลขที่ N73A690639 สัญญาให้
ทุนอุดหนุนการวิจัยและนวัตกรรม ภายใต้
งานวิจัยเรื่อง การพัฒนาและขยายผล
นวัตกรรมบำบัดน้ำเสียสีย้อมกระจูดและ
การเพิ่มมูลค่าเศษเส้นใยกระจูด เพื่อการ
พึ่งตนเอง ลดผลกระทบสิ่งแวดล้อม และ
ส่งเสริมเศรษฐกิจชุมชนลุ่มทะเลสาบสงขลา 
งวดที่ 1
วงเงินงบประมาณทั่งสิ้น 1,000,000 บาท</t>
  </si>
  <si>
    <r>
      <t xml:space="preserve">ตามสัญญาเลขที่ A11F690014  สนับสนุนทุน
โครงการ พัทลุงโมเดล การจัดการความ
ยากจนและการเลื่อนระดับสถานะทางสังคม
ด้วยการวิจัยและนวัตกรรมแบบข้ามศาสตร์ 
งวดที่ 1
</t>
    </r>
    <r>
      <rPr>
        <u/>
        <sz val="13"/>
        <rFont val="Angsana New"/>
        <family val="1"/>
      </rPr>
      <t>โครงการย่อย ที่ 3</t>
    </r>
    <r>
      <rPr>
        <sz val="13"/>
        <rFont val="Angsana New"/>
        <family val="1"/>
      </rPr>
      <t xml:space="preserve"> : พัทลุงเกื้อกูล การจัด
การความยากจนเชิงพื้นที่และการเลื่อนระดับ
สถานะทางสังคมด้วยโครงข่ายความคุ้มครอง
ทางสังคมแบบบูรณาการ 
งบประมาณทั้งสิ้น 2,800,000 บาท </t>
    </r>
  </si>
  <si>
    <t>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3
วงเงินงบประมาณทั่งสิ้น 500,000 บาท</t>
  </si>
  <si>
    <t xml:space="preserve">ตามสัญญาเลขที่ N42A690280 สัญญาให้
ทุนอุดหนุนการวิจัยและนวัตกรรม ภายใต้
งานวิจัยเรื่อง ประสิทธิภาพเชิงเปรียบเทียบ
และขีดจำกัดการทำงานของเทอร์โมไซฟอน
แบบท่อแบนหลายพอร์ตที่ใช้สารทำความเย็น 
R-1233zd(E) ที่มีค่า GWP ต่ำเพื่อการจัดการ
ความร้อนอย่ายั่งยืนในระบบทำความเย็น
อิเล็กทรอนิกส์ งวดที่ 1
วงเงินงบประมาณทั่งสิ้น 600,000 บาท </t>
  </si>
  <si>
    <t xml:space="preserve">ตามสัญญาเลขที่ N71A690720 สัญญาให้
ทุนอุดหนุนการวิจัยและนวัตกรรม ภายใต้
งานวิจัยเรื่อง การใช้ปุ๋ยชีวภาพจากการหมัก
ของเสียอินทรีย์แบบไร้อากาศในการลด
ปริมาณไนเตรตสะสมในพืชเพื่อยกระดับ
คุณภาพชีวิตของเกษตรกรสูงวัยจังหวัด
ชายแดนใต้ งวดที่ 1 
วงเงินงบประมาณทั่งสิ้น 750,000 บาท </t>
  </si>
  <si>
    <t>PR2-2569:39/18</t>
  </si>
  <si>
    <t>RV00021000069050166</t>
  </si>
  <si>
    <t>อาจารย์ชลธิดา เกษเพชร</t>
  </si>
  <si>
    <t xml:space="preserve">ตามสัญญาเลขที่ N31E690196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15 มหาวิทยาลัยทักษิณ โดยทีม
คณะศิลปกรรมศาสตร์ งวดที่ 1
วงเงินงบประมาณทั่งสิ้น 60,000 บาท </t>
  </si>
  <si>
    <t>ยกเว้น(การหักค่าใช้จ่ายทางอ้อม)</t>
  </si>
  <si>
    <t>ตามสัญญาเลขที่ N71A690217 สัญญาให้
ทุนอุดหนุนการวิจัยและนวัตกรรม ภายใต้
งานวิจัยเรื่อง การจัดการองค์ความรู้ทักษะ
อาชีพที่เชื่อมโยงวิถีชีวิตชาวเล เพื่อการ
พึ่งตนเองตามหลักปรัชญา เศรษฐกิจพอเพียง 
จังหวัดฝั่งอันดามัน งวดที่ 1 
วงเงินงบประมาณทั่งสิ้น 500,000 บาท</t>
  </si>
  <si>
    <t>ตามสัญญาเลขที่ N25A690665 สัญญาให้
ทุนอุดหนุนการวิจัยและนวัตกรรม ภายใต้
งานวิจัยเรื่อง การพัฒนาวิธีการฟื้นฟูหญ้า
ทะเลด้วยการเตรียมต้นกล้าร่วมกับ
ราเอนโดไฟต์และการติดตามการเจริญและ
อัตราการรอดของหญ้าทะเลในแปลงปลูก 
จังหวัดตรัง งวดที่ 1
วงเงินงบประมาณทั่งสิ้น 1,195,000 บาท</t>
  </si>
  <si>
    <t>PR2-2569:37/3</t>
  </si>
  <si>
    <t>RV00021000069050005</t>
  </si>
  <si>
    <t>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4 (ส่งงาน 27/03/69)
งบประมาณทั้งสิ้น 450,000 บาท</t>
  </si>
  <si>
    <t>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3
วงเงินงบประมาณทั่งสิ้น 510,000 บาท</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</si>
  <si>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วดที่ 4 (ส่งรายงานฉบับสมบูรณ์
เมื่อวันที่ 27 กุมภาพันธ์ 2569)
วงเงินงบประมาณทั่งสิ้น 995,000 บาท</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</si>
  <si>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2
งบประมาณทั้งสิ้น 1,750,000 บาท</t>
  </si>
  <si>
    <t>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2
งบประมาณทั้งสิ้น 1,500,000 บาท</t>
  </si>
  <si>
    <t>รศ.ดร.อมรรัตน์ ถนนแก้ว</t>
  </si>
  <si>
    <r>
      <t xml:space="preserve">ตามสัญญาเลขที่ A11F690014 สนับสนุนทุนโครงการ พัทลุงโมเดล การจัดการความ
ยากจนและการเลื่อนระดับสถานะทางสังคม
ด้วยการวิจัยและนวัตกรรมแบบข้ามศาสตร์
งวดที่ 1 
</t>
    </r>
    <r>
      <rPr>
        <u/>
        <sz val="13"/>
        <rFont val="Angsana New"/>
        <family val="1"/>
      </rPr>
      <t>โครงการย่อย ที่ 1 :</t>
    </r>
    <r>
      <rPr>
        <sz val="13"/>
        <rFont val="Angsana New"/>
        <family val="1"/>
      </rPr>
      <t xml:space="preserve"> การบูรณาการวัตถุดิบ
ท้องถิ่นสู่อุตสาหกรรมชุมชนพัทลุง นวัตกรรม
ข้ามศาสตร์เพื่อยกระดับสถานะทางสังคม งบประมาณทั้งสิ้น 3,000,000 บาท </t>
    </r>
  </si>
  <si>
    <t>06/05/2569</t>
  </si>
  <si>
    <t>PR2-2569:37/43</t>
  </si>
  <si>
    <t>RV00021000069050049</t>
  </si>
  <si>
    <t>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4
วงเงินงบประมาณทั่งสิ้น 510,000 บาท</t>
  </si>
  <si>
    <t>ดำเนินการภายใต้สถาบันวิจัยและนวัตกรรมทำหน้าที่หัวหน้าชุดงานวิจัย</t>
  </si>
  <si>
    <t>ตามสัญญาเลขที่ A11F690014 สนับสนุนทุน
โครงการ พัทลุงโมเดล การจัดการความ
ยากจนและการเลื่อนระดับสถานะทางสังคม
ด้วยการวิจัยและนวัตกรรมแบบข้ามศาสตร์ 
ภายใต้ผ่นงานย่อย F9 (S2P11) ขจัดความยากจนและลดความเหลื่อมล้ำ โดยการเพิ่ม
โอกาสและลดช่องว่างของการเข้าถึงการ
พัฒนาอาชีพ การศึกษาเรียนรู้ เทคโนโลยีและ
นวัตกรรม งวดที่ 1
งบประมาณทั้งสิ้น 17,000,000 บาท และจัดสรรเป็นงบบริหาร วงเงิน 6,500,000 บ.</t>
  </si>
  <si>
    <t>ตั้งแต่วันที่  1  ตุลาคม  2568  ถึงวันที่  30 มิถุนายน 2569</t>
  </si>
  <si>
    <t>รวมทั้งปีงบประมาณ 2569 (1 ตุลาคม 2568 - 30 มิถุนายน 2569)</t>
  </si>
  <si>
    <t>ประจำปีงบประมาณ พ.ศ. 2569   ตั้งแต่วันที่  1  ตุลาคม  2568  ถึงวันที่  30 มิถุนายน 2569</t>
  </si>
  <si>
    <t>25/06/2569</t>
  </si>
  <si>
    <t>PR2-2569:46/27</t>
  </si>
  <si>
    <t>RV00021000069060388</t>
  </si>
  <si>
    <r>
      <t xml:space="preserve">คณะเทคโนโลยีและการพัฒนาชุมชน </t>
    </r>
    <r>
      <rPr>
        <u/>
        <sz val="13"/>
        <rFont val="Angsana New"/>
        <family val="1"/>
      </rPr>
      <t>(เปลี่ยนชื่อเป็นคณะเกษตรศาสตร์)</t>
    </r>
  </si>
  <si>
    <t>สำนักงานเร่งรัดการวิจัย
และนวัตกรรมเพื่อเพิ่ม
ความสามารถการแข่งขันและการพัฒนาพื้นที่ 
(องค์การมหาชน)</t>
  </si>
  <si>
    <t>ตามสัญญาเลขที่ A11F690274 สัญญาให้ทุน
โครงการ เทคโนโลยีระบบกรองชีวภาพ
หมุนเวียน ไบโอฟลอกและจุลินทรีย์สังเคราะห์
แสงเพื่อเพิ่มประสิทธิภาพการเลี้ยงและผลผลิต
ปลาชะโอนของกลุ่มครัวเรือนเลี้ยงปลาพื้นที่ 
นครศรีธรรมราช-พัทลุง งวดที่ 1
งบประมาณทั้งสิ้น 975,000 บาท</t>
  </si>
  <si>
    <t>04/06/2569</t>
  </si>
  <si>
    <t>PR2-2569:42/42</t>
  </si>
  <si>
    <t>RV00021000069060030</t>
  </si>
  <si>
    <t>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โครงการวิจัยย่อยที่ 1 พัฒนารูปแบบและ
กลไกการจัดการทรัพยากรสัตว์น้ำเพื่อการ
เรียนรู้อย่างยั่งยืนของคนทุกช่วง งวดที่ 3
งบประมาณ 870,000 บาท</t>
  </si>
  <si>
    <t>PR2-2569:42/40</t>
  </si>
  <si>
    <t>RV00021000069060033</t>
  </si>
  <si>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3
งบประมาณทั้งสิ้น 200,000 บาท </t>
  </si>
  <si>
    <t>PR2-2569:46/26</t>
  </si>
  <si>
    <t>RV00021000069060387</t>
  </si>
  <si>
    <t>อาจารย์ ดร.เกรียงไกร ไวยกาญจน์</t>
  </si>
  <si>
    <t>ตามสัญญาเลขที่ B13T690002-10 สัญญา
ให้ทุนโครงการ พัฒนาระบบฝึกอบรมเชิง
ปฏิบัติการด้านหุ่นยนต์อุตสาหกรรมด้วย
ปัญญาประดิษฐ์เพื่อพัฒนาแรงงานทักษะสูง 
(ภายใต้เป้าหมายสำคัญตามยุทธศาสตร์ 
วิทยาศาสตร์ วิจัยและนวัตกรรม เรื่อง ประเทศ
ไทยเกิดงานใหม่ทักษะสูง รายได้ดี ใน 3 
อุตสาหกรรม แผนงาน P21(S4) ยกระดับ
การผลิตและพัฒนาบุคลากรด้านการวิจัยและ
พัฒนา กำลังคนด้านวิทยาศาสตร์ รวมถึง
นักวิทยาศาสตร์ และนวัตกร ที่มีทักษะสูง 
ให้มีจำนวนมากขึ้น) งวดที่ 1 
งบประมาณทั้งสิ้น 659,500 บาท</t>
  </si>
  <si>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3 (งบกลาง)
งบประมาณทั้งสิ้น 2,900,000 บาท  
โครงการกลางงบประมาณ 1,160,000 บ. </t>
  </si>
  <si>
    <t>PR2-2569:42/39</t>
  </si>
  <si>
    <t>RV00021000069060034</t>
  </si>
  <si>
    <t>อาจารย์ ดร.สุธาสินี บุญญาพิทักษ์</t>
  </si>
  <si>
    <t>ตามสัญญาเลขที่ A13F690207 สนับสนุน
ทุนโครงการ การพัฒนากลไกเชิงระบบของ
นิเวศการเรียนรู้เชิงปรับตัวเพื่อยกระดับ
ผลลัพธ์ผู้เรียนในบริบทพหุวัฒนธรรม : กรณี
พื้นที่นวัตกรรมการศึกษาจังหวัดสงขลา
งวดที่ 1 
วงเงินงบประมาณทั่งสิ้น 3,500,000 บาท</t>
  </si>
  <si>
    <t>PR2-2569:46/29</t>
  </si>
  <si>
    <t>RV00021000069060390</t>
  </si>
  <si>
    <t>ตามสัญญาเลขที่ N25A690665 สัญญาให้
ทุนอุดหนุนการวิจัยและนวัตกรรม ภายใต้
งานวิจัยเรื่อง การพัฒนาวิธีการฟื้นฟูหญ้า
ทะเลด้วยการเตรียมต้นกล้าร่วมกับ
ราเอนโดไฟต์และการติดตามการเจริญและ
อัตราการรอดของหญ้าทะเลในแปลงปลูก 
จังหวัดตรัง งวดที่ 2
วงเงินงบประมาณทั่งสิ้น 1,195,000 บาท</t>
  </si>
  <si>
    <t>PR2-2569:42/44</t>
  </si>
  <si>
    <t>RV00021000069060028</t>
  </si>
  <si>
    <t>สำนักงานเร่งรัดการวิจัย
และนวัตกรรมเพื่อเพิ่ม
ความสามารถการแข่งขัน
และการพัฒนาพื้นที่(องค์การมหาชน)</t>
  </si>
  <si>
    <t xml:space="preserve">ตามสัญญาเลขที่ A11F690240 สนับสนุน
ทุนโครงการ การพัฒนาศักยภาพ
ผู้ประกอบการปลาดุกร้าพัทลุงสู่งการเป็น
ผู้ประกอบการท้องถิ่นยุคใหม่ด้วยการจัดการ
แบรนด์อัตลักษณ์และเศรษฐกิจ BCG 
งวดที่ 1 
วงเงินงบประมาณทั่งสิ้น 2,000,000 บาท </t>
  </si>
  <si>
    <t>PR2-2569:42/43</t>
  </si>
  <si>
    <t>RV00021000069060029</t>
  </si>
  <si>
    <t xml:space="preserve">ตามสัญญาเลขที่ A11F690102 สนับสนุน
ทุนโครงการ การขยายผลเทคโนโลยีที่
เหมาะสมเพื่อเสริมสร้างเศรษฐกิจฐานราก
จากการผลิตและแปรรูปเห็ดแครงภายใต้
โมเดลเศรษฐกิจ BCG ในพื้นที่จังหวัดพัทลุง
และจังหวัดนครศรีธรรมราช งวดที่ 1
วงเงินงบประมาณทั่งสิ้น 1,500,000 บาท </t>
  </si>
  <si>
    <t>PR2-2569:46/28</t>
  </si>
  <si>
    <t>RV00021000069060389</t>
  </si>
  <si>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5
งบประมาณทั้งสิ้น 4,840,000 บาท </t>
  </si>
  <si>
    <t>PR2-2569:42/41</t>
  </si>
  <si>
    <t>RV00021000069060031 และ RV00021000069060032</t>
  </si>
  <si>
    <t>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4
วงเงินงบประมาณทั่งสิ้น 550,000 บาท</t>
  </si>
  <si>
    <t>22/06/2569</t>
  </si>
  <si>
    <t>PR2-2569:45/25</t>
  </si>
  <si>
    <t>RV00021000069060324</t>
  </si>
  <si>
    <t>ภาควิชาศิลปการละคร 
คณะอักษรศาสตร์ 
จุฬาลงกรณ์มหาวิทยาลัย</t>
  </si>
  <si>
    <t xml:space="preserve">ตามบันทึกข้อตกลงความร่วมมือ ภายใต้
โครงการ OFOS: ยกระดับทรัพยากรมนุษย์ 
และพื้นที่นำทุนทางวัฒนธรรมด้าน
ศิลปะการแสดง ผสานกับความคิดสร้างสรรค์ 
เพื่อนำไปต่อยอดและขยายผลในกับเศรษฐกิจ กิจกรรมย่อย 1.2 มะโย่ง โนรา หนังตะลุง เดอะ 
โค ครีเอทีฟ สเปช งวดที่ 1
งบประมาณทั้งสิ้น 6,000,000 บาท </t>
  </si>
  <si>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โครงการวิจัยย่อยที่ 2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3
งบประมาณ 870,000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</si>
</sst>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82"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
      <b/>
      <sz val="12"/>
      <name val="Angsana New"/>
      <family val="1"/>
    </font>
    <font>
      <b/>
      <u/>
      <sz val="12"/>
      <name val="Angsana New"/>
      <family val="1"/>
    </font>
    <font>
      <u/>
      <sz val="13"/>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808">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64" fillId="0" borderId="0" xfId="0" applyFont="1" applyAlignment="1">
      <alignment vertical="top" wrapText="1"/>
    </xf>
    <xf numFmtId="0" fontId="73" fillId="0" borderId="0" xfId="0" applyFont="1" applyAlignment="1">
      <alignment vertical="top" wrapText="1"/>
    </xf>
    <xf numFmtId="43" fontId="47" fillId="0" borderId="11" xfId="1" applyFont="1" applyBorder="1" applyAlignment="1">
      <alignment shrinkToFit="1"/>
    </xf>
    <xf numFmtId="43" fontId="63" fillId="0" borderId="0" xfId="1" applyFont="1" applyFill="1" applyAlignment="1">
      <alignment horizontal="center"/>
    </xf>
    <xf numFmtId="188" fontId="2" fillId="15" borderId="11" xfId="1" applyNumberFormat="1" applyFont="1" applyFill="1" applyBorder="1" applyAlignment="1">
      <alignment horizontal="right" shrinkToFit="1"/>
    </xf>
    <xf numFmtId="43" fontId="58" fillId="0" borderId="2" xfId="1" applyFont="1" applyBorder="1" applyAlignment="1">
      <alignment horizontal="center" vertical="top"/>
    </xf>
    <xf numFmtId="0" fontId="58" fillId="0" borderId="0" xfId="0" applyFont="1" applyBorder="1" applyAlignment="1">
      <alignment wrapText="1"/>
    </xf>
    <xf numFmtId="43" fontId="58" fillId="0" borderId="0" xfId="1" applyFont="1" applyBorder="1" applyAlignment="1">
      <alignment horizontal="right" vertical="center" wrapText="1" shrinkToFit="1"/>
    </xf>
    <xf numFmtId="0" fontId="79" fillId="2" borderId="2" xfId="0" applyFont="1" applyFill="1" applyBorder="1" applyAlignment="1">
      <alignment horizontal="center" vertical="top" wrapText="1"/>
    </xf>
    <xf numFmtId="43" fontId="3" fillId="0" borderId="0" xfId="0" applyNumberFormat="1" applyFont="1" applyAlignment="1">
      <alignment wrapText="1"/>
    </xf>
    <xf numFmtId="43" fontId="73" fillId="21" borderId="2" xfId="1" applyFont="1" applyFill="1" applyBorder="1" applyAlignment="1">
      <alignment horizontal="center" vertical="top" wrapText="1"/>
    </xf>
    <xf numFmtId="43" fontId="54" fillId="0" borderId="2" xfId="1" applyFont="1" applyBorder="1" applyAlignment="1">
      <alignment horizontal="center" vertical="top"/>
    </xf>
    <xf numFmtId="43" fontId="58" fillId="0" borderId="0" xfId="1" applyFont="1" applyBorder="1"/>
    <xf numFmtId="0" fontId="62" fillId="0" borderId="0" xfId="0" applyFont="1" applyFill="1" applyBorder="1" applyAlignment="1" applyProtection="1">
      <alignment horizontal="center"/>
      <protection locked="0"/>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13" xfId="1" applyFont="1" applyFill="1" applyBorder="1" applyAlignment="1">
      <alignment horizontal="center" vertical="center" wrapText="1"/>
    </xf>
    <xf numFmtId="0" fontId="73" fillId="0" borderId="0" xfId="0" applyFont="1" applyBorder="1" applyAlignment="1" applyProtection="1">
      <alignment horizontal="left"/>
    </xf>
    <xf numFmtId="0" fontId="44" fillId="0" borderId="0" xfId="0" applyFont="1" applyAlignment="1">
      <alignment horizontal="left"/>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4" fontId="40" fillId="0" borderId="4" xfId="2" applyNumberFormat="1" applyFont="1" applyFill="1" applyBorder="1" applyAlignment="1">
      <alignment horizontal="center" vertical="center" wrapText="1"/>
    </xf>
    <xf numFmtId="4" fontId="40" fillId="0" borderId="13"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50" xfId="2" applyNumberFormat="1" applyFont="1" applyFill="1" applyBorder="1" applyAlignment="1">
      <alignment horizontal="center" vertical="center" wrapText="1"/>
    </xf>
    <xf numFmtId="4" fontId="40" fillId="0" borderId="4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top" wrapText="1"/>
    </xf>
    <xf numFmtId="4" fontId="40" fillId="0" borderId="1" xfId="2" applyNumberFormat="1" applyFont="1" applyFill="1" applyBorder="1" applyAlignment="1">
      <alignment horizontal="center" vertical="top" wrapText="1"/>
    </xf>
    <xf numFmtId="4" fontId="40" fillId="0" borderId="46" xfId="2" applyNumberFormat="1" applyFont="1" applyFill="1" applyBorder="1" applyAlignment="1">
      <alignment horizontal="center" vertical="top" wrapText="1"/>
    </xf>
    <xf numFmtId="4" fontId="40" fillId="0" borderId="10" xfId="2" applyNumberFormat="1" applyFont="1" applyFill="1" applyBorder="1" applyAlignment="1">
      <alignment horizontal="center" vertical="center" wrapText="1"/>
    </xf>
    <xf numFmtId="4" fontId="40" fillId="0" borderId="6" xfId="2" applyNumberFormat="1" applyFont="1" applyFill="1" applyBorder="1" applyAlignment="1">
      <alignment horizontal="center" vertical="center"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13" borderId="2" xfId="0" applyFont="1" applyFill="1" applyBorder="1" applyAlignment="1">
      <alignment horizontal="center" vertical="center"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2" fillId="16" borderId="2" xfId="0"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 fontId="54" fillId="15" borderId="3" xfId="2" applyNumberFormat="1" applyFont="1" applyFill="1" applyBorder="1" applyAlignment="1">
      <alignment horizontal="center" vertical="center" wrapText="1"/>
    </xf>
    <xf numFmtId="4" fontId="54" fillId="15" borderId="6" xfId="2" applyNumberFormat="1"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5" borderId="4" xfId="2" applyNumberFormat="1" applyFont="1" applyFill="1" applyBorder="1" applyAlignment="1">
      <alignment horizontal="center" vertical="center" wrapText="1"/>
    </xf>
    <xf numFmtId="4" fontId="40" fillId="15" borderId="13" xfId="2" applyNumberFormat="1" applyFont="1" applyFill="1" applyBorder="1" applyAlignment="1">
      <alignment horizontal="center" vertical="center" wrapText="1"/>
    </xf>
    <xf numFmtId="4" fontId="40" fillId="15" borderId="5" xfId="2" applyNumberFormat="1" applyFont="1" applyFill="1" applyBorder="1" applyAlignment="1">
      <alignment horizontal="center" vertical="center" wrapText="1"/>
    </xf>
    <xf numFmtId="0" fontId="66" fillId="0" borderId="0" xfId="0" applyFont="1" applyBorder="1" applyAlignment="1">
      <alignment horizontal="center" vertical="center"/>
    </xf>
    <xf numFmtId="0" fontId="54" fillId="11" borderId="2" xfId="0" applyFont="1" applyFill="1" applyBorder="1" applyAlignment="1">
      <alignment horizontal="center" vertical="center" wrapText="1"/>
    </xf>
    <xf numFmtId="0" fontId="47" fillId="0" borderId="2" xfId="0" applyFont="1" applyBorder="1" applyAlignment="1">
      <alignment horizontal="center"/>
    </xf>
    <xf numFmtId="0" fontId="75" fillId="0" borderId="0" xfId="0" applyFont="1" applyAlignment="1">
      <alignment horizontal="center"/>
    </xf>
    <xf numFmtId="4" fontId="54" fillId="15" borderId="4" xfId="2" applyNumberFormat="1" applyFont="1" applyFill="1" applyBorder="1" applyAlignment="1">
      <alignment horizontal="center" vertical="center" wrapText="1"/>
    </xf>
    <xf numFmtId="4" fontId="54" fillId="15" borderId="13" xfId="2" applyNumberFormat="1" applyFont="1" applyFill="1" applyBorder="1" applyAlignment="1">
      <alignment horizontal="center" vertical="center" wrapText="1"/>
    </xf>
    <xf numFmtId="4" fontId="54" fillId="15" borderId="5"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187" fontId="54" fillId="11" borderId="2" xfId="0" applyNumberFormat="1" applyFont="1" applyFill="1" applyBorder="1" applyAlignment="1">
      <alignment horizontal="center" vertical="center" wrapText="1"/>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4" fontId="76" fillId="17" borderId="2" xfId="2" applyNumberFormat="1" applyFont="1" applyFill="1" applyBorder="1" applyAlignment="1">
      <alignment horizontal="center" vertical="center" wrapText="1"/>
    </xf>
    <xf numFmtId="4" fontId="40" fillId="0" borderId="2" xfId="2" applyNumberFormat="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 fontId="40" fillId="15" borderId="2" xfId="2" applyNumberFormat="1" applyFont="1" applyFill="1" applyBorder="1" applyAlignment="1">
      <alignment horizontal="center" vertical="center" wrapText="1"/>
    </xf>
    <xf numFmtId="0" fontId="47" fillId="0" borderId="2" xfId="0" applyFont="1" applyBorder="1" applyAlignment="1">
      <alignment horizontal="center" vertical="center"/>
    </xf>
    <xf numFmtId="4" fontId="54" fillId="15"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43" fontId="2" fillId="14" borderId="2" xfId="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45" fillId="0" borderId="0" xfId="0" applyFont="1" applyAlignment="1">
      <alignment horizontal="center"/>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7" fillId="0" borderId="2" xfId="0" applyFont="1" applyFill="1" applyBorder="1" applyAlignment="1">
      <alignment horizontal="center"/>
    </xf>
    <xf numFmtId="0" fontId="44" fillId="0" borderId="0" xfId="0" applyFont="1" applyBorder="1" applyAlignment="1">
      <alignment horizontal="center" vertical="center"/>
    </xf>
    <xf numFmtId="43" fontId="44" fillId="0" borderId="0" xfId="1" applyFont="1" applyBorder="1" applyAlignment="1">
      <alignment horizontal="center" vertical="center"/>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57" fillId="0" borderId="0" xfId="0" applyFont="1" applyBorder="1" applyAlignment="1">
      <alignment horizontal="center" vertical="center"/>
    </xf>
    <xf numFmtId="43" fontId="57" fillId="0" borderId="0" xfId="1"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0" fontId="27" fillId="0" borderId="2" xfId="0" applyFont="1" applyBorder="1" applyAlignment="1">
      <alignment horizontal="center" vertical="center"/>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0" fontId="58" fillId="0" borderId="26" xfId="0" applyFont="1" applyBorder="1" applyAlignment="1">
      <alignment horizontal="left" vertical="top"/>
    </xf>
    <xf numFmtId="187" fontId="58" fillId="0" borderId="9" xfId="0" applyNumberFormat="1" applyFont="1" applyBorder="1" applyAlignment="1">
      <alignment horizontal="center" vertical="top" shrinkToFit="1"/>
    </xf>
    <xf numFmtId="0" fontId="58" fillId="0" borderId="9" xfId="0" applyFont="1" applyBorder="1" applyAlignment="1">
      <alignment horizontal="center" vertical="top" shrinkToFit="1"/>
    </xf>
    <xf numFmtId="0" fontId="58" fillId="0" borderId="9" xfId="0" applyFont="1" applyBorder="1" applyAlignment="1">
      <alignment horizontal="left" vertical="top" wrapText="1"/>
    </xf>
    <xf numFmtId="0" fontId="58" fillId="0" borderId="9" xfId="0" applyFont="1" applyBorder="1" applyAlignment="1">
      <alignment vertical="top" wrapText="1"/>
    </xf>
    <xf numFmtId="43" fontId="58" fillId="0" borderId="9" xfId="1" applyFont="1" applyBorder="1" applyAlignment="1">
      <alignment vertical="top" wrapText="1"/>
    </xf>
    <xf numFmtId="43" fontId="58" fillId="0" borderId="8" xfId="1" applyFont="1" applyBorder="1" applyAlignment="1">
      <alignment vertical="top" wrapText="1"/>
    </xf>
    <xf numFmtId="43" fontId="73" fillId="0" borderId="28" xfId="1" applyFont="1" applyBorder="1" applyAlignment="1">
      <alignment horizontal="center" vertical="top" wrapText="1"/>
    </xf>
    <xf numFmtId="43" fontId="58" fillId="0" borderId="28" xfId="1" applyFont="1" applyBorder="1" applyAlignment="1">
      <alignment horizontal="center" vertical="top" wrapText="1"/>
    </xf>
    <xf numFmtId="43" fontId="79" fillId="21" borderId="2" xfId="1" applyFont="1" applyFill="1" applyBorder="1" applyAlignment="1">
      <alignment vertical="top" wrapText="1"/>
    </xf>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0"/>
  <sheetViews>
    <sheetView tabSelected="1" zoomScale="80" zoomScaleNormal="80" workbookViewId="0">
      <selection activeCell="F33" sqref="F3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9" t="s">
        <v>2495</v>
      </c>
      <c r="C1" s="589"/>
      <c r="D1" s="589"/>
      <c r="E1" s="589"/>
      <c r="F1" s="589"/>
      <c r="G1" s="589"/>
      <c r="H1" s="589"/>
      <c r="I1" s="589"/>
      <c r="J1" s="589"/>
      <c r="K1" s="589"/>
      <c r="L1" s="589"/>
      <c r="M1" s="589"/>
      <c r="N1" s="589"/>
      <c r="O1" s="589"/>
    </row>
    <row r="2" spans="1:18" s="405" customFormat="1" x14ac:dyDescent="0.5">
      <c r="B2" s="589" t="s">
        <v>2496</v>
      </c>
      <c r="C2" s="589"/>
      <c r="D2" s="589"/>
      <c r="E2" s="589"/>
      <c r="F2" s="589"/>
      <c r="G2" s="589"/>
      <c r="H2" s="589"/>
      <c r="I2" s="589"/>
      <c r="J2" s="589"/>
      <c r="K2" s="589"/>
      <c r="L2" s="589"/>
      <c r="M2" s="589"/>
      <c r="N2" s="589"/>
      <c r="O2" s="589"/>
    </row>
    <row r="3" spans="1:18" s="405" customFormat="1" x14ac:dyDescent="0.5">
      <c r="B3" s="590" t="s">
        <v>3478</v>
      </c>
      <c r="C3" s="590"/>
      <c r="D3" s="590"/>
      <c r="E3" s="590"/>
      <c r="F3" s="590"/>
      <c r="G3" s="590"/>
      <c r="H3" s="590"/>
      <c r="I3" s="590"/>
      <c r="J3" s="590"/>
      <c r="K3" s="590"/>
      <c r="L3" s="590"/>
      <c r="M3" s="590"/>
      <c r="N3" s="590"/>
      <c r="O3" s="590"/>
    </row>
    <row r="4" spans="1:18" s="405" customFormat="1" x14ac:dyDescent="0.5">
      <c r="A4" s="582"/>
      <c r="B4" s="582"/>
      <c r="C4" s="582"/>
      <c r="D4" s="582"/>
      <c r="E4" s="582"/>
      <c r="F4" s="582"/>
      <c r="G4" s="582"/>
      <c r="H4" s="582"/>
      <c r="I4" s="582"/>
      <c r="J4" s="582"/>
      <c r="K4" s="582"/>
      <c r="L4" s="582"/>
      <c r="M4" s="582"/>
      <c r="N4" s="582"/>
      <c r="O4" s="582"/>
    </row>
    <row r="5" spans="1:18" s="406" customFormat="1" ht="21" x14ac:dyDescent="0.45">
      <c r="A5" s="591" t="s">
        <v>2497</v>
      </c>
      <c r="B5" s="593" t="s">
        <v>1915</v>
      </c>
      <c r="C5" s="594" t="s">
        <v>2498</v>
      </c>
      <c r="D5" s="595"/>
      <c r="E5" s="595"/>
      <c r="F5" s="595"/>
      <c r="G5" s="595"/>
      <c r="H5" s="595"/>
      <c r="I5" s="595"/>
      <c r="J5" s="595"/>
      <c r="K5" s="595"/>
      <c r="L5" s="595"/>
      <c r="M5" s="595"/>
      <c r="N5" s="596"/>
      <c r="O5" s="597" t="s">
        <v>1919</v>
      </c>
    </row>
    <row r="6" spans="1:18" s="406" customFormat="1" ht="21" x14ac:dyDescent="0.45">
      <c r="A6" s="592"/>
      <c r="B6" s="593"/>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598"/>
    </row>
    <row r="7" spans="1:18" s="409" customFormat="1" ht="21" x14ac:dyDescent="0.45">
      <c r="A7" s="311">
        <v>1</v>
      </c>
      <c r="B7" s="308" t="s">
        <v>3685</v>
      </c>
      <c r="C7" s="187">
        <v>0</v>
      </c>
      <c r="D7" s="187">
        <v>63000</v>
      </c>
      <c r="E7" s="187">
        <v>0</v>
      </c>
      <c r="F7" s="187">
        <v>15000</v>
      </c>
      <c r="G7" s="187">
        <v>1403910</v>
      </c>
      <c r="H7" s="187">
        <v>0</v>
      </c>
      <c r="I7" s="187">
        <v>0</v>
      </c>
      <c r="J7" s="187">
        <v>5672725</v>
      </c>
      <c r="K7" s="187">
        <v>634654</v>
      </c>
      <c r="L7" s="187">
        <v>0</v>
      </c>
      <c r="M7" s="187">
        <v>0</v>
      </c>
      <c r="N7" s="187">
        <v>0</v>
      </c>
      <c r="O7" s="408">
        <f t="shared" ref="O7:O18" si="0">SUM(C7:N7)</f>
        <v>7789289</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25000</v>
      </c>
      <c r="H9" s="187">
        <v>142500</v>
      </c>
      <c r="I9" s="187">
        <v>0</v>
      </c>
      <c r="J9" s="187">
        <v>0</v>
      </c>
      <c r="K9" s="187">
        <v>0</v>
      </c>
      <c r="L9" s="187">
        <v>0</v>
      </c>
      <c r="M9" s="187">
        <v>0</v>
      </c>
      <c r="N9" s="187">
        <v>0</v>
      </c>
      <c r="O9" s="408">
        <f t="shared" si="0"/>
        <v>262500</v>
      </c>
      <c r="P9" s="432"/>
      <c r="Q9" s="432"/>
      <c r="R9" s="433"/>
    </row>
    <row r="10" spans="1:18" s="409" customFormat="1" ht="21" x14ac:dyDescent="0.45">
      <c r="A10" s="311">
        <v>4</v>
      </c>
      <c r="B10" s="308" t="s">
        <v>161</v>
      </c>
      <c r="C10" s="187">
        <v>0</v>
      </c>
      <c r="D10" s="187">
        <v>371614</v>
      </c>
      <c r="E10" s="187">
        <v>490200</v>
      </c>
      <c r="F10" s="187">
        <v>44175</v>
      </c>
      <c r="G10" s="187">
        <v>870565</v>
      </c>
      <c r="H10" s="187">
        <v>908000</v>
      </c>
      <c r="I10" s="187">
        <v>166075</v>
      </c>
      <c r="J10" s="187">
        <v>1675150</v>
      </c>
      <c r="K10" s="187">
        <v>0</v>
      </c>
      <c r="L10" s="187">
        <v>0</v>
      </c>
      <c r="M10" s="187">
        <v>0</v>
      </c>
      <c r="N10" s="187">
        <v>0</v>
      </c>
      <c r="O10" s="408">
        <f t="shared" si="0"/>
        <v>4525779</v>
      </c>
      <c r="P10" s="432"/>
      <c r="Q10" s="432"/>
      <c r="R10" s="433"/>
    </row>
    <row r="11" spans="1:18" s="409" customFormat="1" ht="21" x14ac:dyDescent="0.45">
      <c r="A11" s="311">
        <v>5</v>
      </c>
      <c r="B11" s="308" t="s">
        <v>156</v>
      </c>
      <c r="C11" s="187">
        <v>0</v>
      </c>
      <c r="D11" s="187">
        <v>0</v>
      </c>
      <c r="E11" s="187">
        <v>0</v>
      </c>
      <c r="F11" s="187">
        <v>0</v>
      </c>
      <c r="G11" s="187">
        <v>0</v>
      </c>
      <c r="H11" s="187">
        <v>67373.070000000007</v>
      </c>
      <c r="I11" s="187">
        <v>616533.32999999996</v>
      </c>
      <c r="J11" s="187">
        <v>0</v>
      </c>
      <c r="K11" s="187">
        <v>0</v>
      </c>
      <c r="L11" s="187">
        <v>0</v>
      </c>
      <c r="M11" s="187">
        <v>0</v>
      </c>
      <c r="N11" s="187">
        <v>0</v>
      </c>
      <c r="O11" s="408">
        <f t="shared" si="0"/>
        <v>683906.39999999991</v>
      </c>
      <c r="P11" s="432"/>
      <c r="Q11" s="432"/>
      <c r="R11" s="433"/>
    </row>
    <row r="12" spans="1:18" s="409" customFormat="1" ht="21" x14ac:dyDescent="0.45">
      <c r="A12" s="311">
        <v>6</v>
      </c>
      <c r="B12" s="308" t="s">
        <v>2434</v>
      </c>
      <c r="C12" s="187">
        <v>0</v>
      </c>
      <c r="D12" s="187">
        <v>0</v>
      </c>
      <c r="E12" s="187">
        <v>357271.2</v>
      </c>
      <c r="F12" s="187">
        <v>0</v>
      </c>
      <c r="G12" s="187">
        <v>647610</v>
      </c>
      <c r="H12" s="187">
        <v>78000</v>
      </c>
      <c r="I12" s="187">
        <v>285000</v>
      </c>
      <c r="J12" s="187">
        <v>1992737</v>
      </c>
      <c r="K12" s="187">
        <v>126900</v>
      </c>
      <c r="L12" s="187">
        <v>0</v>
      </c>
      <c r="M12" s="187">
        <v>0</v>
      </c>
      <c r="N12" s="187">
        <v>0</v>
      </c>
      <c r="O12" s="408">
        <f t="shared" si="0"/>
        <v>3487518.2</v>
      </c>
      <c r="P12" s="432"/>
      <c r="Q12" s="432"/>
      <c r="R12" s="433"/>
    </row>
    <row r="13" spans="1:18" s="409" customFormat="1" ht="21" x14ac:dyDescent="0.45">
      <c r="A13" s="311">
        <v>7</v>
      </c>
      <c r="B13" s="308" t="s">
        <v>1229</v>
      </c>
      <c r="C13" s="411">
        <v>0</v>
      </c>
      <c r="D13" s="411">
        <v>0</v>
      </c>
      <c r="E13" s="411">
        <v>0</v>
      </c>
      <c r="F13" s="411">
        <v>10000</v>
      </c>
      <c r="G13" s="411">
        <v>10000</v>
      </c>
      <c r="H13" s="411">
        <v>395000</v>
      </c>
      <c r="I13" s="411">
        <v>213750</v>
      </c>
      <c r="J13" s="411">
        <v>0</v>
      </c>
      <c r="K13" s="411">
        <v>319750</v>
      </c>
      <c r="L13" s="411">
        <v>0</v>
      </c>
      <c r="M13" s="411">
        <v>0</v>
      </c>
      <c r="N13" s="411">
        <v>0</v>
      </c>
      <c r="O13" s="408">
        <f t="shared" si="0"/>
        <v>948500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45600</v>
      </c>
      <c r="K14" s="411">
        <v>0</v>
      </c>
      <c r="L14" s="411">
        <v>0</v>
      </c>
      <c r="M14" s="411">
        <v>0</v>
      </c>
      <c r="N14" s="411">
        <v>0</v>
      </c>
      <c r="O14" s="408">
        <f t="shared" si="0"/>
        <v>45600</v>
      </c>
      <c r="P14" s="432"/>
      <c r="Q14" s="432"/>
      <c r="R14" s="433"/>
    </row>
    <row r="15" spans="1:18" s="409" customFormat="1" ht="21" x14ac:dyDescent="0.45">
      <c r="A15" s="311">
        <v>9</v>
      </c>
      <c r="B15" s="308" t="s">
        <v>19</v>
      </c>
      <c r="C15" s="187">
        <v>83973</v>
      </c>
      <c r="D15" s="187">
        <v>0</v>
      </c>
      <c r="E15" s="187">
        <v>0</v>
      </c>
      <c r="F15" s="187">
        <v>0</v>
      </c>
      <c r="G15" s="187">
        <v>200000</v>
      </c>
      <c r="H15" s="187">
        <v>142500</v>
      </c>
      <c r="I15" s="187">
        <v>340575</v>
      </c>
      <c r="J15" s="187">
        <v>50000</v>
      </c>
      <c r="K15" s="187">
        <v>2473750</v>
      </c>
      <c r="L15" s="187">
        <v>0</v>
      </c>
      <c r="M15" s="187">
        <v>0</v>
      </c>
      <c r="N15" s="187">
        <v>0</v>
      </c>
      <c r="O15" s="408">
        <f t="shared" si="0"/>
        <v>3290798</v>
      </c>
      <c r="P15" s="432"/>
      <c r="Q15" s="432"/>
      <c r="R15" s="433"/>
    </row>
    <row r="16" spans="1:18" s="409" customFormat="1" ht="21" x14ac:dyDescent="0.45">
      <c r="A16" s="311">
        <v>10</v>
      </c>
      <c r="B16" s="308" t="s">
        <v>117</v>
      </c>
      <c r="C16" s="411">
        <v>0</v>
      </c>
      <c r="D16" s="411">
        <v>1004000</v>
      </c>
      <c r="E16" s="411">
        <v>140000</v>
      </c>
      <c r="F16" s="411">
        <v>78000</v>
      </c>
      <c r="G16" s="411">
        <v>0</v>
      </c>
      <c r="H16" s="411">
        <v>0</v>
      </c>
      <c r="I16" s="411">
        <v>0</v>
      </c>
      <c r="J16" s="411">
        <v>0</v>
      </c>
      <c r="K16" s="411">
        <v>0</v>
      </c>
      <c r="L16" s="411">
        <v>0</v>
      </c>
      <c r="M16" s="411">
        <v>0</v>
      </c>
      <c r="N16" s="411">
        <v>0</v>
      </c>
      <c r="O16" s="408">
        <f t="shared" si="0"/>
        <v>1222000</v>
      </c>
      <c r="P16" s="432"/>
      <c r="Q16" s="432"/>
      <c r="R16" s="433"/>
    </row>
    <row r="17" spans="1:18" s="409" customFormat="1" ht="21" x14ac:dyDescent="0.45">
      <c r="A17" s="311">
        <v>11</v>
      </c>
      <c r="B17" s="308" t="s">
        <v>3470</v>
      </c>
      <c r="C17" s="187">
        <v>0</v>
      </c>
      <c r="D17" s="187">
        <v>0</v>
      </c>
      <c r="E17" s="187">
        <v>0</v>
      </c>
      <c r="F17" s="187">
        <v>0</v>
      </c>
      <c r="G17" s="187">
        <v>492450</v>
      </c>
      <c r="H17" s="187">
        <v>0</v>
      </c>
      <c r="I17" s="187">
        <v>0</v>
      </c>
      <c r="J17" s="187">
        <v>0</v>
      </c>
      <c r="K17" s="187">
        <v>0</v>
      </c>
      <c r="L17" s="187">
        <v>0</v>
      </c>
      <c r="M17" s="187">
        <v>0</v>
      </c>
      <c r="N17" s="187">
        <v>0</v>
      </c>
      <c r="O17" s="408">
        <f t="shared" si="0"/>
        <v>492450</v>
      </c>
      <c r="P17" s="432"/>
      <c r="Q17" s="432"/>
      <c r="R17" s="433"/>
    </row>
    <row r="18" spans="1:18" s="409" customFormat="1" ht="21" x14ac:dyDescent="0.45">
      <c r="A18" s="311">
        <v>12</v>
      </c>
      <c r="B18" s="308" t="s">
        <v>706</v>
      </c>
      <c r="C18" s="411">
        <v>0</v>
      </c>
      <c r="D18" s="411">
        <v>0</v>
      </c>
      <c r="E18" s="411">
        <v>99500</v>
      </c>
      <c r="F18" s="411">
        <v>1175000</v>
      </c>
      <c r="G18" s="411">
        <v>647600</v>
      </c>
      <c r="H18" s="411">
        <v>96900</v>
      </c>
      <c r="I18" s="411">
        <v>1072000</v>
      </c>
      <c r="J18" s="411">
        <v>2181150</v>
      </c>
      <c r="K18" s="411">
        <v>1906800</v>
      </c>
      <c r="L18" s="411">
        <v>0</v>
      </c>
      <c r="M18" s="411">
        <v>0</v>
      </c>
      <c r="N18" s="411">
        <v>0</v>
      </c>
      <c r="O18" s="408">
        <f t="shared" si="0"/>
        <v>7178950</v>
      </c>
      <c r="P18" s="432"/>
      <c r="Q18" s="432"/>
      <c r="R18" s="433"/>
    </row>
    <row r="19" spans="1:18" s="409" customFormat="1" ht="21" x14ac:dyDescent="0.45">
      <c r="A19" s="311">
        <v>13</v>
      </c>
      <c r="B19" s="308" t="s">
        <v>526</v>
      </c>
      <c r="C19" s="411">
        <v>0</v>
      </c>
      <c r="D19" s="411">
        <v>50000</v>
      </c>
      <c r="E19" s="411">
        <v>0</v>
      </c>
      <c r="F19" s="411">
        <v>0</v>
      </c>
      <c r="G19" s="411">
        <v>104500</v>
      </c>
      <c r="H19" s="411">
        <v>0</v>
      </c>
      <c r="I19" s="411">
        <v>0</v>
      </c>
      <c r="J19" s="411">
        <v>0</v>
      </c>
      <c r="K19" s="411">
        <v>104500</v>
      </c>
      <c r="L19" s="411">
        <v>0</v>
      </c>
      <c r="M19" s="411">
        <v>0</v>
      </c>
      <c r="N19" s="411">
        <v>0</v>
      </c>
      <c r="O19" s="408">
        <f>SUM(C19:N19)</f>
        <v>259000</v>
      </c>
      <c r="P19" s="432"/>
      <c r="Q19" s="432"/>
      <c r="R19" s="433"/>
    </row>
    <row r="20" spans="1:18" s="409" customFormat="1" ht="21" x14ac:dyDescent="0.45">
      <c r="A20" s="311">
        <v>14</v>
      </c>
      <c r="B20" s="308" t="s">
        <v>2554</v>
      </c>
      <c r="C20" s="411">
        <v>0</v>
      </c>
      <c r="D20" s="411">
        <v>0</v>
      </c>
      <c r="E20" s="411">
        <v>0</v>
      </c>
      <c r="F20" s="411">
        <v>0</v>
      </c>
      <c r="G20" s="411">
        <v>1221282</v>
      </c>
      <c r="H20" s="411">
        <v>0</v>
      </c>
      <c r="I20" s="411">
        <v>0</v>
      </c>
      <c r="J20" s="411">
        <v>3406400</v>
      </c>
      <c r="K20" s="411">
        <v>0</v>
      </c>
      <c r="L20" s="411">
        <v>0</v>
      </c>
      <c r="M20" s="411">
        <v>0</v>
      </c>
      <c r="N20" s="411">
        <v>0</v>
      </c>
      <c r="O20" s="408">
        <f>SUM(C20:N20)</f>
        <v>4627682</v>
      </c>
      <c r="P20" s="432"/>
      <c r="Q20" s="432"/>
      <c r="R20" s="433"/>
    </row>
    <row r="21" spans="1:18" s="409" customFormat="1" ht="21" x14ac:dyDescent="0.45">
      <c r="A21" s="311">
        <v>15</v>
      </c>
      <c r="B21" s="308" t="s">
        <v>2149</v>
      </c>
      <c r="C21" s="187">
        <v>0</v>
      </c>
      <c r="D21" s="187">
        <v>0</v>
      </c>
      <c r="E21" s="187">
        <v>0</v>
      </c>
      <c r="F21" s="187">
        <v>0</v>
      </c>
      <c r="G21" s="187">
        <v>0</v>
      </c>
      <c r="H21" s="187">
        <v>0</v>
      </c>
      <c r="I21" s="187">
        <v>0</v>
      </c>
      <c r="J21" s="187">
        <v>0</v>
      </c>
      <c r="K21" s="187">
        <v>3000000</v>
      </c>
      <c r="L21" s="187">
        <v>0</v>
      </c>
      <c r="M21" s="187">
        <v>0</v>
      </c>
      <c r="N21" s="187">
        <v>0</v>
      </c>
      <c r="O21" s="408">
        <f>SUM(C21:N21)</f>
        <v>3000000</v>
      </c>
      <c r="R21" s="433"/>
    </row>
    <row r="22" spans="1:18" s="409" customFormat="1" ht="21" x14ac:dyDescent="0.45">
      <c r="A22" s="311">
        <v>16</v>
      </c>
      <c r="B22" s="308" t="s">
        <v>2467</v>
      </c>
      <c r="C22" s="411">
        <v>0</v>
      </c>
      <c r="D22" s="411">
        <v>0</v>
      </c>
      <c r="E22" s="411">
        <v>0</v>
      </c>
      <c r="F22" s="411">
        <v>0</v>
      </c>
      <c r="G22" s="411">
        <v>0</v>
      </c>
      <c r="H22" s="411">
        <v>0</v>
      </c>
      <c r="I22" s="411">
        <v>0</v>
      </c>
      <c r="J22" s="411">
        <v>0</v>
      </c>
      <c r="K22" s="411">
        <v>162900</v>
      </c>
      <c r="L22" s="411">
        <v>0</v>
      </c>
      <c r="M22" s="411">
        <v>0</v>
      </c>
      <c r="N22" s="411">
        <v>0</v>
      </c>
      <c r="O22" s="408">
        <f>SUM(C22:N22)</f>
        <v>162900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1086971.2</v>
      </c>
      <c r="F24" s="412">
        <f t="shared" si="1"/>
        <v>1322175</v>
      </c>
      <c r="G24" s="412">
        <f t="shared" si="1"/>
        <v>5622917</v>
      </c>
      <c r="H24" s="412">
        <f t="shared" si="1"/>
        <v>1830273.07</v>
      </c>
      <c r="I24" s="412">
        <f t="shared" si="1"/>
        <v>2693933.33</v>
      </c>
      <c r="J24" s="412">
        <f t="shared" si="1"/>
        <v>15023762</v>
      </c>
      <c r="K24" s="412">
        <f t="shared" si="1"/>
        <v>8729254</v>
      </c>
      <c r="L24" s="563">
        <f t="shared" si="1"/>
        <v>0</v>
      </c>
      <c r="M24" s="563">
        <f t="shared" si="1"/>
        <v>0</v>
      </c>
      <c r="N24" s="412">
        <f t="shared" si="1"/>
        <v>0</v>
      </c>
      <c r="O24" s="413">
        <f t="shared" si="1"/>
        <v>37976872.600000001</v>
      </c>
      <c r="P24" s="434"/>
      <c r="Q24" s="434"/>
      <c r="R24" s="433"/>
    </row>
    <row r="25" spans="1:18" s="414" customFormat="1" ht="21.75" thickTop="1" x14ac:dyDescent="0.45">
      <c r="A25" s="587" t="s">
        <v>3686</v>
      </c>
      <c r="B25" s="415"/>
      <c r="C25" s="416"/>
      <c r="D25" s="416"/>
      <c r="E25" s="416"/>
      <c r="F25" s="416"/>
      <c r="G25" s="416"/>
      <c r="H25" s="416"/>
      <c r="I25" s="416"/>
      <c r="J25" s="416"/>
      <c r="K25" s="416"/>
      <c r="L25" s="416"/>
      <c r="M25" s="416"/>
      <c r="N25" s="416"/>
      <c r="O25" s="416"/>
    </row>
    <row r="26" spans="1:18" x14ac:dyDescent="0.5">
      <c r="D26" s="572"/>
      <c r="O26" s="533"/>
    </row>
    <row r="27" spans="1:18" x14ac:dyDescent="0.5">
      <c r="D27" s="572"/>
      <c r="O27" s="534"/>
    </row>
    <row r="28" spans="1:18" x14ac:dyDescent="0.5">
      <c r="D28" s="572"/>
    </row>
    <row r="29" spans="1:18" x14ac:dyDescent="0.5">
      <c r="D29" s="572"/>
    </row>
    <row r="30" spans="1:18" x14ac:dyDescent="0.5">
      <c r="D30" s="572"/>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662" t="s">
        <v>1913</v>
      </c>
      <c r="B1" s="662"/>
      <c r="C1" s="662"/>
      <c r="D1" s="662"/>
      <c r="E1" s="662"/>
      <c r="F1" s="662"/>
      <c r="G1" s="662"/>
      <c r="H1" s="662"/>
      <c r="I1" s="662"/>
    </row>
    <row r="2" spans="1:11" s="298" customFormat="1" x14ac:dyDescent="0.5">
      <c r="A2" s="662" t="s">
        <v>2125</v>
      </c>
      <c r="B2" s="662"/>
      <c r="C2" s="662"/>
      <c r="D2" s="662"/>
      <c r="E2" s="662"/>
      <c r="F2" s="662"/>
      <c r="G2" s="662"/>
      <c r="H2" s="662"/>
      <c r="I2" s="662"/>
    </row>
    <row r="3" spans="1:11" s="298" customFormat="1" x14ac:dyDescent="0.5">
      <c r="A3" s="662" t="s">
        <v>2262</v>
      </c>
      <c r="B3" s="662"/>
      <c r="C3" s="662"/>
      <c r="D3" s="662"/>
      <c r="E3" s="662"/>
      <c r="F3" s="662"/>
      <c r="G3" s="662"/>
      <c r="H3" s="662"/>
      <c r="I3" s="662"/>
    </row>
    <row r="4" spans="1:11" s="301" customFormat="1" ht="14.25" customHeight="1" x14ac:dyDescent="0.45">
      <c r="A4" s="299"/>
      <c r="B4" s="299"/>
      <c r="C4" s="300"/>
    </row>
    <row r="5" spans="1:11" s="303" customFormat="1" ht="42" customHeight="1" x14ac:dyDescent="0.45">
      <c r="A5" s="621" t="s">
        <v>253</v>
      </c>
      <c r="B5" s="621" t="s">
        <v>1915</v>
      </c>
      <c r="C5" s="663" t="s">
        <v>263</v>
      </c>
      <c r="D5" s="655" t="s">
        <v>2148</v>
      </c>
      <c r="E5" s="655"/>
      <c r="F5" s="655"/>
      <c r="G5" s="655"/>
      <c r="H5" s="655"/>
      <c r="I5" s="664" t="s">
        <v>256</v>
      </c>
      <c r="J5" s="302"/>
    </row>
    <row r="6" spans="1:11" s="304" customFormat="1" ht="65.25" customHeight="1" x14ac:dyDescent="0.2">
      <c r="A6" s="621"/>
      <c r="B6" s="621"/>
      <c r="C6" s="663"/>
      <c r="D6" s="631" t="s">
        <v>2239</v>
      </c>
      <c r="E6" s="632"/>
      <c r="F6" s="626" t="s">
        <v>265</v>
      </c>
      <c r="G6" s="627"/>
      <c r="H6" s="628"/>
      <c r="I6" s="665"/>
    </row>
    <row r="7" spans="1:11" s="303" customFormat="1" ht="36" customHeight="1" x14ac:dyDescent="0.45">
      <c r="A7" s="621"/>
      <c r="B7" s="621"/>
      <c r="C7" s="663"/>
      <c r="D7" s="305" t="s">
        <v>1916</v>
      </c>
      <c r="E7" s="305" t="s">
        <v>1917</v>
      </c>
      <c r="F7" s="306" t="s">
        <v>1916</v>
      </c>
      <c r="G7" s="306" t="s">
        <v>1917</v>
      </c>
      <c r="H7" s="306" t="s">
        <v>1918</v>
      </c>
      <c r="I7" s="666"/>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60" t="s">
        <v>1919</v>
      </c>
      <c r="B25" s="661"/>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67" t="s">
        <v>1913</v>
      </c>
      <c r="B1" s="667"/>
      <c r="C1" s="667"/>
      <c r="D1" s="667"/>
      <c r="E1" s="667"/>
      <c r="F1" s="667"/>
      <c r="G1" s="667"/>
      <c r="H1" s="667"/>
      <c r="I1" s="667"/>
      <c r="J1" s="667"/>
      <c r="K1" s="667"/>
      <c r="L1" s="667"/>
      <c r="M1" s="667"/>
      <c r="N1" s="667"/>
      <c r="O1" s="667"/>
    </row>
    <row r="2" spans="1:16" ht="21" x14ac:dyDescent="0.45">
      <c r="A2" s="667" t="s">
        <v>1920</v>
      </c>
      <c r="B2" s="667"/>
      <c r="C2" s="667"/>
      <c r="D2" s="667"/>
      <c r="E2" s="667"/>
      <c r="F2" s="667"/>
      <c r="G2" s="667"/>
      <c r="H2" s="667"/>
      <c r="I2" s="667"/>
      <c r="J2" s="667"/>
      <c r="K2" s="667"/>
      <c r="L2" s="667"/>
      <c r="M2" s="667"/>
      <c r="N2" s="667"/>
      <c r="O2" s="667"/>
    </row>
    <row r="3" spans="1:16" ht="21" x14ac:dyDescent="0.45">
      <c r="A3" s="667" t="s">
        <v>2265</v>
      </c>
      <c r="B3" s="667"/>
      <c r="C3" s="667"/>
      <c r="D3" s="667"/>
      <c r="E3" s="667"/>
      <c r="F3" s="667"/>
      <c r="G3" s="667"/>
      <c r="H3" s="667"/>
      <c r="I3" s="667"/>
      <c r="J3" s="667"/>
      <c r="K3" s="667"/>
      <c r="L3" s="667"/>
      <c r="M3" s="667"/>
      <c r="N3" s="667"/>
      <c r="O3" s="667"/>
    </row>
    <row r="5" spans="1:16" s="386" customFormat="1" ht="38.25" customHeight="1" x14ac:dyDescent="0.4">
      <c r="A5" s="675" t="s">
        <v>253</v>
      </c>
      <c r="B5" s="675" t="s">
        <v>254</v>
      </c>
      <c r="C5" s="675"/>
      <c r="D5" s="675"/>
      <c r="E5" s="675"/>
      <c r="F5" s="675"/>
      <c r="G5" s="675"/>
      <c r="H5" s="675"/>
      <c r="I5" s="675"/>
      <c r="J5" s="670" t="s">
        <v>2148</v>
      </c>
      <c r="K5" s="670"/>
      <c r="L5" s="670"/>
      <c r="M5" s="670"/>
      <c r="N5" s="670"/>
      <c r="O5" s="685" t="s">
        <v>256</v>
      </c>
      <c r="P5" s="385"/>
    </row>
    <row r="6" spans="1:16" s="387" customFormat="1" ht="56.25" customHeight="1" x14ac:dyDescent="0.2">
      <c r="A6" s="675"/>
      <c r="B6" s="686" t="s">
        <v>257</v>
      </c>
      <c r="C6" s="668" t="s">
        <v>2</v>
      </c>
      <c r="D6" s="668" t="s">
        <v>258</v>
      </c>
      <c r="E6" s="668" t="s">
        <v>259</v>
      </c>
      <c r="F6" s="668" t="s">
        <v>260</v>
      </c>
      <c r="G6" s="668" t="s">
        <v>261</v>
      </c>
      <c r="H6" s="668" t="s">
        <v>262</v>
      </c>
      <c r="I6" s="681" t="s">
        <v>263</v>
      </c>
      <c r="J6" s="683" t="s">
        <v>2239</v>
      </c>
      <c r="K6" s="684"/>
      <c r="L6" s="677" t="s">
        <v>265</v>
      </c>
      <c r="M6" s="677"/>
      <c r="N6" s="677"/>
      <c r="O6" s="685"/>
    </row>
    <row r="7" spans="1:16" s="386" customFormat="1" ht="59.25" customHeight="1" x14ac:dyDescent="0.4">
      <c r="A7" s="675"/>
      <c r="B7" s="686"/>
      <c r="C7" s="668"/>
      <c r="D7" s="668"/>
      <c r="E7" s="668"/>
      <c r="F7" s="668"/>
      <c r="G7" s="668"/>
      <c r="H7" s="668"/>
      <c r="I7" s="681"/>
      <c r="J7" s="337" t="s">
        <v>266</v>
      </c>
      <c r="K7" s="337" t="s">
        <v>267</v>
      </c>
      <c r="L7" s="338" t="s">
        <v>266</v>
      </c>
      <c r="M7" s="338" t="s">
        <v>267</v>
      </c>
      <c r="N7" s="338" t="s">
        <v>1921</v>
      </c>
      <c r="O7" s="685"/>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112.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112.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68.75"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50"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50"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50"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3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62.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87" t="s">
        <v>1919</v>
      </c>
      <c r="B149" s="687"/>
      <c r="C149" s="687"/>
      <c r="D149" s="687"/>
      <c r="E149" s="687"/>
      <c r="F149" s="687"/>
      <c r="G149" s="687"/>
      <c r="H149" s="687"/>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J6:K6"/>
    <mergeCell ref="A149:H14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662" t="s">
        <v>1913</v>
      </c>
      <c r="B1" s="662"/>
      <c r="C1" s="662"/>
      <c r="D1" s="662"/>
      <c r="E1" s="662"/>
      <c r="F1" s="662"/>
      <c r="G1" s="662"/>
      <c r="H1" s="662"/>
      <c r="I1" s="662"/>
    </row>
    <row r="2" spans="1:10" s="298" customFormat="1" x14ac:dyDescent="0.5">
      <c r="A2" s="662" t="s">
        <v>2125</v>
      </c>
      <c r="B2" s="662"/>
      <c r="C2" s="662"/>
      <c r="D2" s="662"/>
      <c r="E2" s="662"/>
      <c r="F2" s="662"/>
      <c r="G2" s="662"/>
      <c r="H2" s="662"/>
      <c r="I2" s="662"/>
    </row>
    <row r="3" spans="1:10" s="298" customFormat="1" x14ac:dyDescent="0.5">
      <c r="A3" s="662" t="s">
        <v>1914</v>
      </c>
      <c r="B3" s="662"/>
      <c r="C3" s="662"/>
      <c r="D3" s="662"/>
      <c r="E3" s="662"/>
      <c r="F3" s="662"/>
      <c r="G3" s="662"/>
      <c r="H3" s="662"/>
      <c r="I3" s="662"/>
    </row>
    <row r="4" spans="1:10" s="301" customFormat="1" ht="21" x14ac:dyDescent="0.45">
      <c r="A4" s="299"/>
      <c r="B4" s="299"/>
      <c r="C4" s="300"/>
    </row>
    <row r="5" spans="1:10" s="303" customFormat="1" ht="21" x14ac:dyDescent="0.45">
      <c r="A5" s="621" t="s">
        <v>253</v>
      </c>
      <c r="B5" s="621" t="s">
        <v>1915</v>
      </c>
      <c r="C5" s="663" t="s">
        <v>263</v>
      </c>
      <c r="D5" s="655" t="s">
        <v>892</v>
      </c>
      <c r="E5" s="655"/>
      <c r="F5" s="655"/>
      <c r="G5" s="655"/>
      <c r="H5" s="655"/>
      <c r="I5" s="625" t="s">
        <v>256</v>
      </c>
      <c r="J5" s="302"/>
    </row>
    <row r="6" spans="1:10" s="304" customFormat="1" ht="21" x14ac:dyDescent="0.2">
      <c r="A6" s="621"/>
      <c r="B6" s="621"/>
      <c r="C6" s="663"/>
      <c r="D6" s="690" t="s">
        <v>893</v>
      </c>
      <c r="E6" s="690"/>
      <c r="F6" s="691" t="s">
        <v>265</v>
      </c>
      <c r="G6" s="691"/>
      <c r="H6" s="691"/>
      <c r="I6" s="625"/>
    </row>
    <row r="7" spans="1:10" s="303" customFormat="1" ht="54" x14ac:dyDescent="0.45">
      <c r="A7" s="621"/>
      <c r="B7" s="621"/>
      <c r="C7" s="663"/>
      <c r="D7" s="305" t="s">
        <v>1916</v>
      </c>
      <c r="E7" s="305" t="s">
        <v>1917</v>
      </c>
      <c r="F7" s="306" t="s">
        <v>1916</v>
      </c>
      <c r="G7" s="306" t="s">
        <v>1917</v>
      </c>
      <c r="H7" s="306" t="s">
        <v>1918</v>
      </c>
      <c r="I7" s="625"/>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60" t="s">
        <v>1919</v>
      </c>
      <c r="B21" s="661"/>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88"/>
      <c r="D47" s="688"/>
      <c r="E47" s="688"/>
      <c r="F47" s="689"/>
      <c r="G47" s="689"/>
      <c r="H47" s="689"/>
      <c r="I47" s="689"/>
      <c r="J47" s="327"/>
    </row>
    <row r="48" spans="2:10" x14ac:dyDescent="0.5">
      <c r="B48" s="326"/>
      <c r="C48" s="688"/>
      <c r="D48" s="688"/>
      <c r="E48" s="688"/>
      <c r="F48" s="689"/>
      <c r="G48" s="689"/>
      <c r="H48" s="689"/>
      <c r="I48" s="689"/>
      <c r="J48" s="327"/>
    </row>
    <row r="49" spans="2:10" x14ac:dyDescent="0.5">
      <c r="B49" s="326"/>
      <c r="C49" s="688"/>
      <c r="D49" s="688"/>
      <c r="E49" s="688"/>
      <c r="F49" s="689"/>
      <c r="G49" s="689"/>
      <c r="H49" s="689"/>
      <c r="I49" s="689"/>
      <c r="J49" s="327"/>
    </row>
  </sheetData>
  <mergeCells count="17">
    <mergeCell ref="A1:I1"/>
    <mergeCell ref="A2:I2"/>
    <mergeCell ref="A3:I3"/>
    <mergeCell ref="A5:A7"/>
    <mergeCell ref="B5:B7"/>
    <mergeCell ref="C5:C7"/>
    <mergeCell ref="D5:H5"/>
    <mergeCell ref="I5:I7"/>
    <mergeCell ref="D6:E6"/>
    <mergeCell ref="F6:H6"/>
    <mergeCell ref="C48:E48"/>
    <mergeCell ref="F48:I48"/>
    <mergeCell ref="C49:E49"/>
    <mergeCell ref="F49:I49"/>
    <mergeCell ref="A21:B21"/>
    <mergeCell ref="C47:E47"/>
    <mergeCell ref="F47:I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67" t="s">
        <v>1913</v>
      </c>
      <c r="B1" s="667"/>
      <c r="C1" s="667"/>
      <c r="D1" s="667"/>
      <c r="E1" s="667"/>
      <c r="F1" s="667"/>
      <c r="G1" s="667"/>
      <c r="H1" s="667"/>
      <c r="I1" s="667"/>
      <c r="J1" s="667"/>
      <c r="K1" s="667"/>
      <c r="L1" s="667"/>
      <c r="M1" s="667"/>
      <c r="N1" s="667"/>
      <c r="O1" s="667"/>
    </row>
    <row r="2" spans="1:16" ht="21" x14ac:dyDescent="0.45">
      <c r="A2" s="667" t="s">
        <v>1920</v>
      </c>
      <c r="B2" s="667"/>
      <c r="C2" s="667"/>
      <c r="D2" s="667"/>
      <c r="E2" s="667"/>
      <c r="F2" s="667"/>
      <c r="G2" s="667"/>
      <c r="H2" s="667"/>
      <c r="I2" s="667"/>
      <c r="J2" s="667"/>
      <c r="K2" s="667"/>
      <c r="L2" s="667"/>
      <c r="M2" s="667"/>
      <c r="N2" s="667"/>
      <c r="O2" s="667"/>
    </row>
    <row r="3" spans="1:16" ht="21" x14ac:dyDescent="0.45">
      <c r="A3" s="667" t="s">
        <v>1914</v>
      </c>
      <c r="B3" s="667"/>
      <c r="C3" s="667"/>
      <c r="D3" s="667"/>
      <c r="E3" s="667"/>
      <c r="F3" s="667"/>
      <c r="G3" s="667"/>
      <c r="H3" s="667"/>
      <c r="I3" s="667"/>
      <c r="J3" s="667"/>
      <c r="K3" s="667"/>
      <c r="L3" s="667"/>
      <c r="M3" s="667"/>
      <c r="N3" s="667"/>
      <c r="O3" s="667"/>
    </row>
    <row r="4" spans="1:16" s="332" customFormat="1" ht="8.1" customHeight="1" thickBot="1" x14ac:dyDescent="0.45">
      <c r="A4" s="329"/>
      <c r="B4" s="330"/>
      <c r="C4" s="329"/>
      <c r="D4" s="329"/>
      <c r="E4" s="331"/>
      <c r="I4" s="333"/>
    </row>
    <row r="5" spans="1:16" s="335" customFormat="1" ht="38.1" customHeight="1" x14ac:dyDescent="0.4">
      <c r="A5" s="696" t="s">
        <v>253</v>
      </c>
      <c r="B5" s="699" t="s">
        <v>254</v>
      </c>
      <c r="C5" s="700"/>
      <c r="D5" s="700"/>
      <c r="E5" s="700"/>
      <c r="F5" s="700"/>
      <c r="G5" s="700"/>
      <c r="H5" s="700"/>
      <c r="I5" s="701"/>
      <c r="J5" s="702" t="s">
        <v>892</v>
      </c>
      <c r="K5" s="703"/>
      <c r="L5" s="703"/>
      <c r="M5" s="703"/>
      <c r="N5" s="704"/>
      <c r="O5" s="705" t="s">
        <v>256</v>
      </c>
      <c r="P5" s="334"/>
    </row>
    <row r="6" spans="1:16" s="336" customFormat="1" ht="57.95" customHeight="1" x14ac:dyDescent="0.2">
      <c r="A6" s="697"/>
      <c r="B6" s="673" t="s">
        <v>257</v>
      </c>
      <c r="C6" s="668" t="s">
        <v>2</v>
      </c>
      <c r="D6" s="668" t="s">
        <v>258</v>
      </c>
      <c r="E6" s="669" t="s">
        <v>259</v>
      </c>
      <c r="F6" s="668" t="s">
        <v>260</v>
      </c>
      <c r="G6" s="668" t="s">
        <v>261</v>
      </c>
      <c r="H6" s="668" t="s">
        <v>262</v>
      </c>
      <c r="I6" s="681" t="s">
        <v>263</v>
      </c>
      <c r="J6" s="694" t="s">
        <v>893</v>
      </c>
      <c r="K6" s="695"/>
      <c r="L6" s="708" t="s">
        <v>265</v>
      </c>
      <c r="M6" s="709"/>
      <c r="N6" s="710"/>
      <c r="O6" s="706"/>
    </row>
    <row r="7" spans="1:16" s="335" customFormat="1" ht="60" customHeight="1" x14ac:dyDescent="0.4">
      <c r="A7" s="698"/>
      <c r="B7" s="673"/>
      <c r="C7" s="668"/>
      <c r="D7" s="668"/>
      <c r="E7" s="711"/>
      <c r="F7" s="668"/>
      <c r="G7" s="668"/>
      <c r="H7" s="668"/>
      <c r="I7" s="681"/>
      <c r="J7" s="337" t="s">
        <v>266</v>
      </c>
      <c r="K7" s="337" t="s">
        <v>267</v>
      </c>
      <c r="L7" s="338" t="s">
        <v>266</v>
      </c>
      <c r="M7" s="338" t="s">
        <v>267</v>
      </c>
      <c r="N7" s="338" t="s">
        <v>1921</v>
      </c>
      <c r="O7" s="707"/>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87" t="s">
        <v>1919</v>
      </c>
      <c r="B140" s="687"/>
      <c r="C140" s="687"/>
      <c r="D140" s="687"/>
      <c r="E140" s="687"/>
      <c r="F140" s="687"/>
      <c r="G140" s="687"/>
      <c r="H140" s="687"/>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692"/>
      <c r="B166" s="692"/>
      <c r="C166" s="692"/>
      <c r="D166" s="692"/>
      <c r="E166" s="692"/>
      <c r="F166" s="692"/>
      <c r="G166" s="692"/>
      <c r="H166" s="692"/>
      <c r="I166" s="692"/>
      <c r="J166" s="692"/>
      <c r="K166" s="692"/>
      <c r="L166" s="693"/>
      <c r="M166" s="693"/>
      <c r="N166" s="693"/>
      <c r="O166" s="693"/>
      <c r="P166" s="370"/>
    </row>
    <row r="167" spans="1:16" ht="21" x14ac:dyDescent="0.4">
      <c r="A167" s="692"/>
      <c r="B167" s="692"/>
      <c r="C167" s="692"/>
      <c r="D167" s="692"/>
      <c r="E167" s="692"/>
      <c r="F167" s="692"/>
      <c r="G167" s="692"/>
      <c r="H167" s="692"/>
      <c r="I167" s="692"/>
      <c r="J167" s="692"/>
      <c r="K167" s="692"/>
      <c r="L167" s="693"/>
      <c r="M167" s="693"/>
      <c r="N167" s="693"/>
      <c r="O167" s="693"/>
      <c r="P167" s="370"/>
    </row>
    <row r="168" spans="1:16" ht="21" x14ac:dyDescent="0.4">
      <c r="A168" s="692"/>
      <c r="B168" s="692"/>
      <c r="C168" s="692"/>
      <c r="D168" s="692"/>
      <c r="E168" s="692"/>
      <c r="F168" s="692"/>
      <c r="G168" s="692"/>
      <c r="H168" s="692"/>
      <c r="I168" s="692"/>
      <c r="J168" s="692"/>
      <c r="K168" s="692"/>
      <c r="L168" s="693"/>
      <c r="M168" s="693"/>
      <c r="N168" s="693"/>
      <c r="O168" s="693"/>
      <c r="P168" s="370"/>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40:H140"/>
    <mergeCell ref="A166:D166"/>
    <mergeCell ref="E166:G166"/>
    <mergeCell ref="H166:K166"/>
    <mergeCell ref="J6:K6"/>
    <mergeCell ref="A168:D168"/>
    <mergeCell ref="E168:G168"/>
    <mergeCell ref="H168:K168"/>
    <mergeCell ref="L168:O168"/>
    <mergeCell ref="L166:O166"/>
    <mergeCell ref="A167:D167"/>
    <mergeCell ref="E167:G167"/>
    <mergeCell ref="H167:K167"/>
    <mergeCell ref="L167:O16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67" t="s">
        <v>1913</v>
      </c>
      <c r="B1" s="667"/>
      <c r="C1" s="667"/>
      <c r="D1" s="667"/>
      <c r="E1" s="667"/>
      <c r="F1" s="667"/>
      <c r="G1" s="667"/>
      <c r="H1" s="667"/>
      <c r="I1" s="667"/>
    </row>
    <row r="2" spans="1:10" ht="21" x14ac:dyDescent="0.45">
      <c r="A2" s="667" t="s">
        <v>2815</v>
      </c>
      <c r="B2" s="667"/>
      <c r="C2" s="667"/>
      <c r="D2" s="667"/>
      <c r="E2" s="667"/>
      <c r="F2" s="667"/>
      <c r="G2" s="667"/>
      <c r="H2" s="667"/>
      <c r="I2" s="667"/>
    </row>
    <row r="3" spans="1:10" ht="21" x14ac:dyDescent="0.45">
      <c r="A3" s="667" t="s">
        <v>2814</v>
      </c>
      <c r="B3" s="667"/>
      <c r="C3" s="667"/>
      <c r="D3" s="667"/>
      <c r="E3" s="667"/>
      <c r="F3" s="667"/>
      <c r="G3" s="667"/>
      <c r="H3" s="667"/>
      <c r="I3" s="667"/>
    </row>
    <row r="4" spans="1:10" s="332" customFormat="1" ht="8.1" customHeight="1" x14ac:dyDescent="0.4">
      <c r="A4" s="329"/>
      <c r="B4" s="329"/>
      <c r="C4" s="333"/>
    </row>
    <row r="5" spans="1:10" s="335" customFormat="1" ht="38.1" customHeight="1" x14ac:dyDescent="0.4">
      <c r="A5" s="714" t="s">
        <v>253</v>
      </c>
      <c r="B5" s="714" t="s">
        <v>1915</v>
      </c>
      <c r="C5" s="712" t="s">
        <v>263</v>
      </c>
      <c r="D5" s="715" t="s">
        <v>255</v>
      </c>
      <c r="E5" s="715"/>
      <c r="F5" s="715"/>
      <c r="G5" s="715"/>
      <c r="H5" s="715"/>
      <c r="I5" s="714" t="s">
        <v>256</v>
      </c>
      <c r="J5" s="334"/>
    </row>
    <row r="6" spans="1:10" s="336" customFormat="1" ht="57.95" customHeight="1" x14ac:dyDescent="0.2">
      <c r="A6" s="714"/>
      <c r="B6" s="714"/>
      <c r="C6" s="712"/>
      <c r="D6" s="713" t="s">
        <v>264</v>
      </c>
      <c r="E6" s="713"/>
      <c r="F6" s="713" t="s">
        <v>265</v>
      </c>
      <c r="G6" s="713"/>
      <c r="H6" s="713"/>
      <c r="I6" s="714"/>
    </row>
    <row r="7" spans="1:10" s="335" customFormat="1" ht="60" customHeight="1" x14ac:dyDescent="0.4">
      <c r="A7" s="714"/>
      <c r="B7" s="714"/>
      <c r="C7" s="712"/>
      <c r="D7" s="480" t="s">
        <v>266</v>
      </c>
      <c r="E7" s="480" t="s">
        <v>267</v>
      </c>
      <c r="F7" s="480" t="s">
        <v>266</v>
      </c>
      <c r="G7" s="480" t="s">
        <v>267</v>
      </c>
      <c r="H7" s="480" t="s">
        <v>2816</v>
      </c>
      <c r="I7" s="714"/>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60" t="s">
        <v>1919</v>
      </c>
      <c r="B19" s="661"/>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21" t="s">
        <v>1913</v>
      </c>
      <c r="B1" s="721"/>
      <c r="C1" s="721"/>
      <c r="D1" s="721"/>
      <c r="E1" s="721"/>
      <c r="F1" s="721"/>
      <c r="G1" s="721"/>
      <c r="H1" s="721"/>
      <c r="I1" s="721"/>
      <c r="J1" s="721"/>
      <c r="K1" s="721"/>
      <c r="L1" s="721"/>
      <c r="M1" s="721"/>
      <c r="N1" s="721"/>
      <c r="O1" s="721"/>
    </row>
    <row r="2" spans="1:16" ht="21" x14ac:dyDescent="0.45">
      <c r="A2" s="721" t="s">
        <v>1920</v>
      </c>
      <c r="B2" s="721"/>
      <c r="C2" s="721"/>
      <c r="D2" s="721"/>
      <c r="E2" s="721"/>
      <c r="F2" s="721"/>
      <c r="G2" s="721"/>
      <c r="H2" s="721"/>
      <c r="I2" s="721"/>
      <c r="J2" s="721"/>
      <c r="K2" s="721"/>
      <c r="L2" s="721"/>
      <c r="M2" s="721"/>
      <c r="N2" s="721"/>
      <c r="O2" s="721"/>
    </row>
    <row r="3" spans="1:16" ht="21" x14ac:dyDescent="0.45">
      <c r="A3" s="721" t="s">
        <v>2814</v>
      </c>
      <c r="B3" s="721"/>
      <c r="C3" s="721"/>
      <c r="D3" s="721"/>
      <c r="E3" s="721"/>
      <c r="F3" s="721"/>
      <c r="G3" s="721"/>
      <c r="H3" s="721"/>
      <c r="I3" s="721"/>
      <c r="J3" s="721"/>
      <c r="K3" s="721"/>
      <c r="L3" s="721"/>
      <c r="M3" s="721"/>
      <c r="N3" s="721"/>
      <c r="O3" s="721"/>
    </row>
    <row r="4" spans="1:16" s="210" customFormat="1" ht="8.1" customHeight="1" thickBot="1" x14ac:dyDescent="0.5">
      <c r="A4" s="207"/>
      <c r="B4" s="208"/>
      <c r="C4" s="245"/>
      <c r="D4" s="245"/>
      <c r="E4" s="247"/>
      <c r="F4" s="449"/>
      <c r="G4" s="449"/>
      <c r="H4" s="449"/>
      <c r="I4" s="211"/>
    </row>
    <row r="5" spans="1:16" s="213" customFormat="1" ht="38.1" customHeight="1" x14ac:dyDescent="0.4">
      <c r="A5" s="722" t="s">
        <v>253</v>
      </c>
      <c r="B5" s="724" t="s">
        <v>254</v>
      </c>
      <c r="C5" s="725"/>
      <c r="D5" s="725"/>
      <c r="E5" s="725"/>
      <c r="F5" s="725"/>
      <c r="G5" s="725"/>
      <c r="H5" s="725"/>
      <c r="I5" s="726"/>
      <c r="J5" s="727" t="s">
        <v>255</v>
      </c>
      <c r="K5" s="728"/>
      <c r="L5" s="728"/>
      <c r="M5" s="728"/>
      <c r="N5" s="729"/>
      <c r="O5" s="730" t="s">
        <v>256</v>
      </c>
      <c r="P5" s="212"/>
    </row>
    <row r="6" spans="1:16" s="214" customFormat="1" ht="57.95" customHeight="1" x14ac:dyDescent="0.2">
      <c r="A6" s="723"/>
      <c r="B6" s="732" t="s">
        <v>257</v>
      </c>
      <c r="C6" s="734" t="s">
        <v>2</v>
      </c>
      <c r="D6" s="734" t="s">
        <v>258</v>
      </c>
      <c r="E6" s="735" t="s">
        <v>259</v>
      </c>
      <c r="F6" s="734" t="s">
        <v>260</v>
      </c>
      <c r="G6" s="734" t="s">
        <v>261</v>
      </c>
      <c r="H6" s="734" t="s">
        <v>262</v>
      </c>
      <c r="I6" s="738" t="s">
        <v>263</v>
      </c>
      <c r="J6" s="718" t="s">
        <v>264</v>
      </c>
      <c r="K6" s="719"/>
      <c r="L6" s="718" t="s">
        <v>265</v>
      </c>
      <c r="M6" s="719"/>
      <c r="N6" s="736"/>
      <c r="O6" s="731"/>
    </row>
    <row r="7" spans="1:16" s="213" customFormat="1" ht="60" customHeight="1" x14ac:dyDescent="0.4">
      <c r="A7" s="723"/>
      <c r="B7" s="733"/>
      <c r="C7" s="735"/>
      <c r="D7" s="735"/>
      <c r="E7" s="737"/>
      <c r="F7" s="735"/>
      <c r="G7" s="735"/>
      <c r="H7" s="735"/>
      <c r="I7" s="739"/>
      <c r="J7" s="463" t="s">
        <v>266</v>
      </c>
      <c r="K7" s="463" t="s">
        <v>267</v>
      </c>
      <c r="L7" s="463" t="s">
        <v>266</v>
      </c>
      <c r="M7" s="463" t="s">
        <v>267</v>
      </c>
      <c r="N7" s="463" t="s">
        <v>894</v>
      </c>
      <c r="O7" s="731"/>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20" t="s">
        <v>1919</v>
      </c>
      <c r="B115" s="720"/>
      <c r="C115" s="720"/>
      <c r="D115" s="720"/>
      <c r="E115" s="720"/>
      <c r="F115" s="720"/>
      <c r="G115" s="720"/>
      <c r="H115" s="720"/>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16"/>
      <c r="B183" s="716"/>
      <c r="C183" s="716"/>
      <c r="D183" s="716"/>
      <c r="E183" s="716"/>
      <c r="F183" s="716"/>
      <c r="G183" s="716"/>
      <c r="H183" s="716"/>
      <c r="I183" s="716"/>
      <c r="J183" s="716"/>
      <c r="K183" s="716"/>
      <c r="L183" s="717"/>
      <c r="M183" s="717"/>
      <c r="N183" s="717"/>
      <c r="O183" s="717"/>
      <c r="P183" s="244"/>
    </row>
    <row r="184" spans="1:16" ht="21.75" x14ac:dyDescent="0.45">
      <c r="A184" s="716"/>
      <c r="B184" s="716"/>
      <c r="C184" s="716"/>
      <c r="D184" s="716"/>
      <c r="E184" s="716"/>
      <c r="F184" s="716"/>
      <c r="G184" s="716"/>
      <c r="H184" s="716"/>
      <c r="I184" s="716"/>
      <c r="J184" s="716"/>
      <c r="K184" s="716"/>
      <c r="L184" s="717"/>
      <c r="M184" s="717"/>
      <c r="N184" s="717"/>
      <c r="O184" s="717"/>
      <c r="P184" s="244"/>
    </row>
    <row r="185" spans="1:16" ht="21.75" x14ac:dyDescent="0.45">
      <c r="A185" s="716"/>
      <c r="B185" s="716"/>
      <c r="C185" s="716"/>
      <c r="D185" s="716"/>
      <c r="E185" s="716"/>
      <c r="F185" s="716"/>
      <c r="G185" s="716"/>
      <c r="H185" s="716"/>
      <c r="I185" s="716"/>
      <c r="J185" s="716"/>
      <c r="K185" s="716"/>
      <c r="L185" s="717"/>
      <c r="M185" s="717"/>
      <c r="N185" s="717"/>
      <c r="O185" s="717"/>
      <c r="P185" s="244"/>
    </row>
  </sheetData>
  <sortState ref="A8:P108">
    <sortCondition ref="F8:F108"/>
  </sortState>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21" t="s">
        <v>250</v>
      </c>
      <c r="B1" s="721"/>
      <c r="C1" s="721"/>
      <c r="D1" s="721"/>
      <c r="E1" s="721"/>
      <c r="F1" s="721"/>
      <c r="G1" s="721"/>
      <c r="H1" s="721"/>
      <c r="I1" s="721"/>
      <c r="J1" s="721"/>
      <c r="K1" s="721"/>
      <c r="L1" s="721"/>
      <c r="M1" s="721"/>
      <c r="N1" s="721"/>
      <c r="O1" s="721"/>
    </row>
    <row r="2" spans="1:16" ht="21" x14ac:dyDescent="0.45">
      <c r="A2" s="721" t="s">
        <v>251</v>
      </c>
      <c r="B2" s="721"/>
      <c r="C2" s="721"/>
      <c r="D2" s="721"/>
      <c r="E2" s="721"/>
      <c r="F2" s="721"/>
      <c r="G2" s="721"/>
      <c r="H2" s="721"/>
      <c r="I2" s="721"/>
      <c r="J2" s="721"/>
      <c r="K2" s="721"/>
      <c r="L2" s="721"/>
      <c r="M2" s="721"/>
      <c r="N2" s="721"/>
      <c r="O2" s="721"/>
    </row>
    <row r="3" spans="1:16" ht="21" x14ac:dyDescent="0.45">
      <c r="A3" s="721" t="s">
        <v>1285</v>
      </c>
      <c r="B3" s="721"/>
      <c r="C3" s="721"/>
      <c r="D3" s="721"/>
      <c r="E3" s="721"/>
      <c r="F3" s="721"/>
      <c r="G3" s="721"/>
      <c r="H3" s="721"/>
      <c r="I3" s="721"/>
      <c r="J3" s="721"/>
      <c r="K3" s="721"/>
      <c r="L3" s="721"/>
      <c r="M3" s="721"/>
      <c r="N3" s="721"/>
      <c r="O3" s="721"/>
    </row>
    <row r="4" spans="1:16" s="210" customFormat="1" ht="20.25" thickBot="1" x14ac:dyDescent="0.5">
      <c r="A4" s="207"/>
      <c r="B4" s="250"/>
      <c r="C4" s="207"/>
      <c r="D4" s="207"/>
      <c r="E4" s="209"/>
      <c r="I4" s="211"/>
    </row>
    <row r="5" spans="1:16" s="213" customFormat="1" ht="18.75" x14ac:dyDescent="0.4">
      <c r="A5" s="722" t="s">
        <v>253</v>
      </c>
      <c r="B5" s="724" t="s">
        <v>254</v>
      </c>
      <c r="C5" s="725"/>
      <c r="D5" s="725"/>
      <c r="E5" s="725"/>
      <c r="F5" s="725"/>
      <c r="G5" s="725"/>
      <c r="H5" s="725"/>
      <c r="I5" s="726"/>
      <c r="J5" s="727" t="s">
        <v>255</v>
      </c>
      <c r="K5" s="728"/>
      <c r="L5" s="728"/>
      <c r="M5" s="728"/>
      <c r="N5" s="729"/>
      <c r="O5" s="730" t="s">
        <v>256</v>
      </c>
      <c r="P5" s="212"/>
    </row>
    <row r="6" spans="1:16" s="214" customFormat="1" ht="18.75" x14ac:dyDescent="0.2">
      <c r="A6" s="723"/>
      <c r="B6" s="745" t="s">
        <v>257</v>
      </c>
      <c r="C6" s="746" t="s">
        <v>2</v>
      </c>
      <c r="D6" s="746" t="s">
        <v>258</v>
      </c>
      <c r="E6" s="747" t="s">
        <v>259</v>
      </c>
      <c r="F6" s="746" t="s">
        <v>260</v>
      </c>
      <c r="G6" s="746" t="s">
        <v>261</v>
      </c>
      <c r="H6" s="746" t="s">
        <v>262</v>
      </c>
      <c r="I6" s="738" t="s">
        <v>263</v>
      </c>
      <c r="J6" s="718" t="s">
        <v>264</v>
      </c>
      <c r="K6" s="719"/>
      <c r="L6" s="718" t="s">
        <v>265</v>
      </c>
      <c r="M6" s="719"/>
      <c r="N6" s="736"/>
      <c r="O6" s="731"/>
    </row>
    <row r="7" spans="1:16" s="213" customFormat="1" ht="75" x14ac:dyDescent="0.4">
      <c r="A7" s="743"/>
      <c r="B7" s="745"/>
      <c r="C7" s="746"/>
      <c r="D7" s="746"/>
      <c r="E7" s="748"/>
      <c r="F7" s="746"/>
      <c r="G7" s="746"/>
      <c r="H7" s="746"/>
      <c r="I7" s="738"/>
      <c r="J7" s="215" t="s">
        <v>266</v>
      </c>
      <c r="K7" s="215" t="s">
        <v>267</v>
      </c>
      <c r="L7" s="215" t="s">
        <v>266</v>
      </c>
      <c r="M7" s="215" t="s">
        <v>267</v>
      </c>
      <c r="N7" s="215" t="s">
        <v>894</v>
      </c>
      <c r="O7" s="744"/>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40" t="s">
        <v>1600</v>
      </c>
      <c r="B96" s="741"/>
      <c r="C96" s="741"/>
      <c r="D96" s="741"/>
      <c r="E96" s="741"/>
      <c r="F96" s="741"/>
      <c r="G96" s="741"/>
      <c r="H96" s="742"/>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16" t="s">
        <v>517</v>
      </c>
      <c r="B259" s="716"/>
      <c r="C259" s="716"/>
      <c r="D259" s="716"/>
      <c r="E259" s="716" t="s">
        <v>518</v>
      </c>
      <c r="F259" s="716"/>
      <c r="G259" s="716"/>
      <c r="H259" s="716" t="s">
        <v>518</v>
      </c>
      <c r="I259" s="716"/>
      <c r="J259" s="716"/>
      <c r="K259" s="716"/>
      <c r="L259" s="717" t="s">
        <v>519</v>
      </c>
      <c r="M259" s="717"/>
      <c r="N259" s="717"/>
      <c r="O259" s="717"/>
      <c r="P259" s="244"/>
    </row>
    <row r="260" spans="1:16" ht="21.75" x14ac:dyDescent="0.45">
      <c r="A260" s="716" t="s">
        <v>785</v>
      </c>
      <c r="B260" s="716"/>
      <c r="C260" s="716"/>
      <c r="D260" s="716"/>
      <c r="E260" s="716" t="s">
        <v>786</v>
      </c>
      <c r="F260" s="716"/>
      <c r="G260" s="716"/>
      <c r="H260" s="716" t="s">
        <v>520</v>
      </c>
      <c r="I260" s="716"/>
      <c r="J260" s="716"/>
      <c r="K260" s="716"/>
      <c r="L260" s="717" t="s">
        <v>521</v>
      </c>
      <c r="M260" s="717"/>
      <c r="N260" s="717"/>
      <c r="O260" s="717"/>
      <c r="P260" s="244"/>
    </row>
    <row r="261" spans="1:16" ht="21.75" x14ac:dyDescent="0.45">
      <c r="A261" s="716" t="s">
        <v>787</v>
      </c>
      <c r="B261" s="716"/>
      <c r="C261" s="716"/>
      <c r="D261" s="716"/>
      <c r="E261" s="716" t="s">
        <v>522</v>
      </c>
      <c r="F261" s="716"/>
      <c r="G261" s="716"/>
      <c r="H261" s="716" t="s">
        <v>523</v>
      </c>
      <c r="I261" s="716"/>
      <c r="J261" s="716"/>
      <c r="K261" s="716"/>
      <c r="L261" s="717" t="s">
        <v>524</v>
      </c>
      <c r="M261" s="717"/>
      <c r="N261" s="717"/>
      <c r="O261" s="717"/>
      <c r="P261" s="244"/>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6" t="s">
        <v>250</v>
      </c>
      <c r="B1" s="756"/>
      <c r="C1" s="756"/>
      <c r="D1" s="756"/>
      <c r="E1" s="756"/>
      <c r="F1" s="756"/>
      <c r="G1" s="756"/>
      <c r="H1" s="756"/>
      <c r="I1" s="756"/>
      <c r="J1" s="756"/>
      <c r="K1" s="756"/>
      <c r="L1" s="756"/>
      <c r="M1" s="756"/>
      <c r="N1" s="756"/>
      <c r="O1" s="756"/>
    </row>
    <row r="2" spans="1:16" ht="18.75" x14ac:dyDescent="0.3">
      <c r="A2" s="756" t="s">
        <v>251</v>
      </c>
      <c r="B2" s="756"/>
      <c r="C2" s="756"/>
      <c r="D2" s="756"/>
      <c r="E2" s="756"/>
      <c r="F2" s="756"/>
      <c r="G2" s="756"/>
      <c r="H2" s="756"/>
      <c r="I2" s="756"/>
      <c r="J2" s="756"/>
      <c r="K2" s="756"/>
      <c r="L2" s="756"/>
      <c r="M2" s="756"/>
      <c r="N2" s="756"/>
      <c r="O2" s="756"/>
    </row>
    <row r="3" spans="1:16" ht="18.75" x14ac:dyDescent="0.3">
      <c r="A3" s="756" t="s">
        <v>525</v>
      </c>
      <c r="B3" s="756"/>
      <c r="C3" s="756"/>
      <c r="D3" s="756"/>
      <c r="E3" s="756"/>
      <c r="F3" s="756"/>
      <c r="G3" s="756"/>
      <c r="H3" s="756"/>
      <c r="I3" s="756"/>
      <c r="J3" s="756"/>
      <c r="K3" s="756"/>
      <c r="L3" s="756"/>
      <c r="M3" s="756"/>
      <c r="N3" s="756"/>
      <c r="O3" s="756"/>
    </row>
    <row r="4" spans="1:16" s="117" customFormat="1" ht="8.1" customHeight="1" x14ac:dyDescent="0.3">
      <c r="A4" s="114"/>
      <c r="B4" s="159"/>
      <c r="C4" s="114"/>
      <c r="D4" s="114"/>
      <c r="E4" s="116"/>
      <c r="I4" s="118"/>
    </row>
    <row r="5" spans="1:16" s="121" customFormat="1" ht="38.1" customHeight="1" x14ac:dyDescent="0.3">
      <c r="A5" s="757" t="s">
        <v>253</v>
      </c>
      <c r="B5" s="760" t="s">
        <v>254</v>
      </c>
      <c r="C5" s="761"/>
      <c r="D5" s="761"/>
      <c r="E5" s="761"/>
      <c r="F5" s="761"/>
      <c r="G5" s="761"/>
      <c r="H5" s="761"/>
      <c r="I5" s="762"/>
      <c r="J5" s="763" t="s">
        <v>255</v>
      </c>
      <c r="K5" s="764"/>
      <c r="L5" s="765"/>
      <c r="M5" s="765"/>
      <c r="N5" s="119"/>
      <c r="O5" s="757" t="s">
        <v>256</v>
      </c>
      <c r="P5" s="120"/>
    </row>
    <row r="6" spans="1:16" s="122" customFormat="1" ht="57.95" customHeight="1" x14ac:dyDescent="0.2">
      <c r="A6" s="758"/>
      <c r="B6" s="766" t="s">
        <v>257</v>
      </c>
      <c r="C6" s="767" t="s">
        <v>2</v>
      </c>
      <c r="D6" s="767" t="s">
        <v>258</v>
      </c>
      <c r="E6" s="757" t="s">
        <v>259</v>
      </c>
      <c r="F6" s="767" t="s">
        <v>260</v>
      </c>
      <c r="G6" s="767" t="s">
        <v>261</v>
      </c>
      <c r="H6" s="767" t="s">
        <v>262</v>
      </c>
      <c r="I6" s="769" t="s">
        <v>263</v>
      </c>
      <c r="J6" s="751" t="s">
        <v>264</v>
      </c>
      <c r="K6" s="752"/>
      <c r="L6" s="751" t="s">
        <v>265</v>
      </c>
      <c r="M6" s="752"/>
      <c r="N6" s="768"/>
      <c r="O6" s="758"/>
    </row>
    <row r="7" spans="1:16" s="121" customFormat="1" ht="60" customHeight="1" x14ac:dyDescent="0.3">
      <c r="A7" s="759"/>
      <c r="B7" s="766"/>
      <c r="C7" s="767"/>
      <c r="D7" s="767"/>
      <c r="E7" s="759"/>
      <c r="F7" s="767"/>
      <c r="G7" s="767"/>
      <c r="H7" s="767"/>
      <c r="I7" s="769"/>
      <c r="J7" s="123" t="s">
        <v>266</v>
      </c>
      <c r="K7" s="123" t="s">
        <v>267</v>
      </c>
      <c r="L7" s="123" t="s">
        <v>266</v>
      </c>
      <c r="M7" s="123" t="s">
        <v>267</v>
      </c>
      <c r="N7" s="123" t="s">
        <v>268</v>
      </c>
      <c r="O7" s="759"/>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53" t="s">
        <v>784</v>
      </c>
      <c r="B75" s="754"/>
      <c r="C75" s="754"/>
      <c r="D75" s="754"/>
      <c r="E75" s="754"/>
      <c r="F75" s="754"/>
      <c r="G75" s="754"/>
      <c r="H75" s="755"/>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49" t="s">
        <v>517</v>
      </c>
      <c r="B253" s="749"/>
      <c r="C253" s="749"/>
      <c r="D253" s="749"/>
      <c r="E253" s="749" t="s">
        <v>518</v>
      </c>
      <c r="F253" s="749"/>
      <c r="G253" s="749"/>
      <c r="H253" s="749" t="s">
        <v>518</v>
      </c>
      <c r="I253" s="749"/>
      <c r="J253" s="749"/>
      <c r="K253" s="749"/>
      <c r="L253" s="750" t="s">
        <v>519</v>
      </c>
      <c r="M253" s="750"/>
      <c r="N253" s="750"/>
      <c r="O253" s="750"/>
      <c r="P253" s="154"/>
    </row>
    <row r="254" spans="1:16" ht="18.75" x14ac:dyDescent="0.3">
      <c r="A254" s="749" t="s">
        <v>785</v>
      </c>
      <c r="B254" s="749"/>
      <c r="C254" s="749"/>
      <c r="D254" s="749"/>
      <c r="E254" s="749" t="s">
        <v>786</v>
      </c>
      <c r="F254" s="749"/>
      <c r="G254" s="749"/>
      <c r="H254" s="749" t="s">
        <v>520</v>
      </c>
      <c r="I254" s="749"/>
      <c r="J254" s="749"/>
      <c r="K254" s="749"/>
      <c r="L254" s="750" t="s">
        <v>521</v>
      </c>
      <c r="M254" s="750"/>
      <c r="N254" s="750"/>
      <c r="O254" s="750"/>
      <c r="P254" s="154"/>
    </row>
    <row r="255" spans="1:16" ht="18.75" x14ac:dyDescent="0.3">
      <c r="A255" s="749" t="s">
        <v>787</v>
      </c>
      <c r="B255" s="749"/>
      <c r="C255" s="749"/>
      <c r="D255" s="749"/>
      <c r="E255" s="749" t="s">
        <v>522</v>
      </c>
      <c r="F255" s="749"/>
      <c r="G255" s="749"/>
      <c r="H255" s="749" t="s">
        <v>523</v>
      </c>
      <c r="I255" s="749"/>
      <c r="J255" s="749"/>
      <c r="K255" s="749"/>
      <c r="L255" s="750" t="s">
        <v>524</v>
      </c>
      <c r="M255" s="750"/>
      <c r="N255" s="750"/>
      <c r="O255" s="750"/>
      <c r="P255" s="154"/>
    </row>
  </sheetData>
  <mergeCells count="30">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6" t="s">
        <v>250</v>
      </c>
      <c r="B1" s="756"/>
      <c r="C1" s="756"/>
      <c r="D1" s="756"/>
      <c r="E1" s="756"/>
      <c r="F1" s="756"/>
      <c r="G1" s="756"/>
      <c r="H1" s="756"/>
      <c r="I1" s="756"/>
      <c r="J1" s="756"/>
      <c r="K1" s="756"/>
      <c r="L1" s="756"/>
      <c r="M1" s="756"/>
      <c r="N1" s="756"/>
      <c r="O1" s="756"/>
    </row>
    <row r="2" spans="1:16" ht="18.75" x14ac:dyDescent="0.3">
      <c r="A2" s="756" t="s">
        <v>251</v>
      </c>
      <c r="B2" s="756"/>
      <c r="C2" s="756"/>
      <c r="D2" s="756"/>
      <c r="E2" s="756"/>
      <c r="F2" s="756"/>
      <c r="G2" s="756"/>
      <c r="H2" s="756"/>
      <c r="I2" s="756"/>
      <c r="J2" s="756"/>
      <c r="K2" s="756"/>
      <c r="L2" s="756"/>
      <c r="M2" s="756"/>
      <c r="N2" s="756"/>
      <c r="O2" s="756"/>
    </row>
    <row r="3" spans="1:16" ht="18.75" x14ac:dyDescent="0.3">
      <c r="A3" s="756" t="s">
        <v>252</v>
      </c>
      <c r="B3" s="756"/>
      <c r="C3" s="756"/>
      <c r="D3" s="756"/>
      <c r="E3" s="756"/>
      <c r="F3" s="756"/>
      <c r="G3" s="756"/>
      <c r="H3" s="756"/>
      <c r="I3" s="756"/>
      <c r="J3" s="756"/>
      <c r="K3" s="756"/>
      <c r="L3" s="756"/>
      <c r="M3" s="756"/>
      <c r="N3" s="756"/>
      <c r="O3" s="756"/>
    </row>
    <row r="4" spans="1:16" s="117" customFormat="1" ht="8.1" customHeight="1" x14ac:dyDescent="0.3">
      <c r="A4" s="114"/>
      <c r="B4" s="115"/>
      <c r="C4" s="114"/>
      <c r="D4" s="114"/>
      <c r="E4" s="116"/>
      <c r="I4" s="118"/>
    </row>
    <row r="5" spans="1:16" s="121" customFormat="1" ht="38.1" customHeight="1" x14ac:dyDescent="0.3">
      <c r="A5" s="757" t="s">
        <v>253</v>
      </c>
      <c r="B5" s="760" t="s">
        <v>254</v>
      </c>
      <c r="C5" s="761"/>
      <c r="D5" s="761"/>
      <c r="E5" s="761"/>
      <c r="F5" s="761"/>
      <c r="G5" s="761"/>
      <c r="H5" s="761"/>
      <c r="I5" s="762"/>
      <c r="J5" s="763" t="s">
        <v>255</v>
      </c>
      <c r="K5" s="764"/>
      <c r="L5" s="765"/>
      <c r="M5" s="765"/>
      <c r="N5" s="119"/>
      <c r="O5" s="757" t="s">
        <v>256</v>
      </c>
      <c r="P5" s="120"/>
    </row>
    <row r="6" spans="1:16" s="122" customFormat="1" ht="57.95" customHeight="1" x14ac:dyDescent="0.2">
      <c r="A6" s="758"/>
      <c r="B6" s="770" t="s">
        <v>257</v>
      </c>
      <c r="C6" s="767" t="s">
        <v>2</v>
      </c>
      <c r="D6" s="767" t="s">
        <v>258</v>
      </c>
      <c r="E6" s="771" t="s">
        <v>259</v>
      </c>
      <c r="F6" s="767" t="s">
        <v>260</v>
      </c>
      <c r="G6" s="767" t="s">
        <v>261</v>
      </c>
      <c r="H6" s="767" t="s">
        <v>262</v>
      </c>
      <c r="I6" s="769" t="s">
        <v>263</v>
      </c>
      <c r="J6" s="751" t="s">
        <v>264</v>
      </c>
      <c r="K6" s="752"/>
      <c r="L6" s="751" t="s">
        <v>265</v>
      </c>
      <c r="M6" s="752"/>
      <c r="N6" s="768"/>
      <c r="O6" s="758"/>
    </row>
    <row r="7" spans="1:16" s="121" customFormat="1" ht="60" customHeight="1" x14ac:dyDescent="0.3">
      <c r="A7" s="759"/>
      <c r="B7" s="770"/>
      <c r="C7" s="767"/>
      <c r="D7" s="767"/>
      <c r="E7" s="772"/>
      <c r="F7" s="767"/>
      <c r="G7" s="767"/>
      <c r="H7" s="767"/>
      <c r="I7" s="769"/>
      <c r="J7" s="123" t="s">
        <v>266</v>
      </c>
      <c r="K7" s="123" t="s">
        <v>267</v>
      </c>
      <c r="L7" s="123" t="s">
        <v>266</v>
      </c>
      <c r="M7" s="123" t="s">
        <v>267</v>
      </c>
      <c r="N7" s="123" t="s">
        <v>268</v>
      </c>
      <c r="O7" s="759"/>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53" t="s">
        <v>516</v>
      </c>
      <c r="B68" s="754"/>
      <c r="C68" s="754"/>
      <c r="D68" s="754"/>
      <c r="E68" s="754"/>
      <c r="F68" s="754"/>
      <c r="G68" s="754"/>
      <c r="H68" s="755"/>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I6:I7"/>
    <mergeCell ref="A68:H68"/>
    <mergeCell ref="A1:O1"/>
    <mergeCell ref="A2:O2"/>
    <mergeCell ref="A3:O3"/>
    <mergeCell ref="A5:A7"/>
    <mergeCell ref="B5:I5"/>
    <mergeCell ref="J5:M5"/>
    <mergeCell ref="O5:O7"/>
    <mergeCell ref="B6:B7"/>
    <mergeCell ref="C6:C7"/>
    <mergeCell ref="J6:K6"/>
    <mergeCell ref="L6:N6"/>
    <mergeCell ref="D6:D7"/>
    <mergeCell ref="E6:E7"/>
    <mergeCell ref="F6:F7"/>
    <mergeCell ref="G6:G7"/>
    <mergeCell ref="H6:H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87" t="s">
        <v>94</v>
      </c>
      <c r="B1" s="787"/>
      <c r="C1" s="787"/>
      <c r="D1" s="787"/>
      <c r="E1" s="787"/>
      <c r="F1" s="787"/>
      <c r="G1" s="787"/>
      <c r="H1" s="6"/>
      <c r="I1" s="6"/>
      <c r="J1" s="6"/>
      <c r="K1" s="6"/>
      <c r="L1" s="6"/>
      <c r="M1" s="7"/>
      <c r="N1" s="6"/>
      <c r="O1" s="7"/>
      <c r="P1" s="6"/>
      <c r="Q1" s="7"/>
      <c r="R1" s="6"/>
      <c r="S1" s="6"/>
      <c r="T1" s="6"/>
      <c r="U1" s="6"/>
      <c r="V1" s="6"/>
    </row>
    <row r="2" spans="1:22" s="12" customFormat="1" ht="20.25" x14ac:dyDescent="0.45">
      <c r="A2" s="788" t="s">
        <v>1</v>
      </c>
      <c r="B2" s="788" t="s">
        <v>95</v>
      </c>
      <c r="C2" s="788" t="s">
        <v>10</v>
      </c>
      <c r="D2" s="789" t="s">
        <v>3</v>
      </c>
      <c r="E2" s="788" t="s">
        <v>2</v>
      </c>
      <c r="F2" s="789" t="s">
        <v>4</v>
      </c>
      <c r="G2" s="790" t="s">
        <v>96</v>
      </c>
      <c r="H2" s="9"/>
      <c r="I2" s="775"/>
      <c r="J2" s="775"/>
      <c r="K2" s="775"/>
      <c r="L2" s="10"/>
      <c r="M2" s="776" t="s">
        <v>6</v>
      </c>
      <c r="N2" s="776"/>
      <c r="O2" s="776"/>
      <c r="P2" s="776"/>
      <c r="Q2" s="776"/>
      <c r="R2" s="776"/>
      <c r="S2" s="11"/>
      <c r="T2" s="777" t="s">
        <v>7</v>
      </c>
      <c r="U2" s="777"/>
      <c r="V2" s="777"/>
    </row>
    <row r="3" spans="1:22" s="12" customFormat="1" ht="20.25" x14ac:dyDescent="0.45">
      <c r="A3" s="788"/>
      <c r="B3" s="788"/>
      <c r="C3" s="788"/>
      <c r="D3" s="789"/>
      <c r="E3" s="788"/>
      <c r="F3" s="789"/>
      <c r="G3" s="791"/>
      <c r="H3" s="9"/>
      <c r="I3" s="778" t="s">
        <v>97</v>
      </c>
      <c r="J3" s="779"/>
      <c r="K3" s="780" t="s">
        <v>98</v>
      </c>
      <c r="L3" s="13"/>
      <c r="M3" s="782" t="s">
        <v>99</v>
      </c>
      <c r="N3" s="782"/>
      <c r="O3" s="783" t="s">
        <v>100</v>
      </c>
      <c r="P3" s="783"/>
      <c r="Q3" s="784" t="s">
        <v>101</v>
      </c>
      <c r="R3" s="785"/>
      <c r="S3" s="14"/>
      <c r="T3" s="786" t="s">
        <v>102</v>
      </c>
      <c r="U3" s="786" t="s">
        <v>103</v>
      </c>
      <c r="V3" s="773" t="s">
        <v>3</v>
      </c>
    </row>
    <row r="4" spans="1:22" s="12" customFormat="1" ht="20.25" x14ac:dyDescent="0.45">
      <c r="A4" s="788"/>
      <c r="B4" s="788"/>
      <c r="C4" s="788"/>
      <c r="D4" s="789"/>
      <c r="E4" s="788"/>
      <c r="F4" s="789"/>
      <c r="G4" s="792"/>
      <c r="H4" s="9"/>
      <c r="I4" s="15" t="s">
        <v>99</v>
      </c>
      <c r="J4" s="15" t="s">
        <v>104</v>
      </c>
      <c r="K4" s="781"/>
      <c r="L4" s="16"/>
      <c r="M4" s="17" t="s">
        <v>105</v>
      </c>
      <c r="N4" s="18" t="s">
        <v>4</v>
      </c>
      <c r="O4" s="19" t="s">
        <v>105</v>
      </c>
      <c r="P4" s="20" t="s">
        <v>4</v>
      </c>
      <c r="Q4" s="21" t="s">
        <v>105</v>
      </c>
      <c r="R4" s="22" t="s">
        <v>4</v>
      </c>
      <c r="S4" s="23"/>
      <c r="T4" s="774"/>
      <c r="U4" s="774"/>
      <c r="V4" s="774"/>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A1:G1"/>
    <mergeCell ref="A2:A4"/>
    <mergeCell ref="B2:B4"/>
    <mergeCell ref="C2:C4"/>
    <mergeCell ref="D2:D4"/>
    <mergeCell ref="E2:E4"/>
    <mergeCell ref="F2:F4"/>
    <mergeCell ref="G2:G4"/>
    <mergeCell ref="V3:V4"/>
    <mergeCell ref="I2:K2"/>
    <mergeCell ref="M2:R2"/>
    <mergeCell ref="T2:V2"/>
    <mergeCell ref="I3:J3"/>
    <mergeCell ref="K3:K4"/>
    <mergeCell ref="M3:N3"/>
    <mergeCell ref="O3:P3"/>
    <mergeCell ref="Q3:R3"/>
    <mergeCell ref="T3:T4"/>
    <mergeCell ref="U3:U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33"/>
  <sheetViews>
    <sheetView zoomScale="85" zoomScaleNormal="85" workbookViewId="0">
      <pane xSplit="2" ySplit="9" topLeftCell="BW10" activePane="bottomRight" state="frozen"/>
      <selection pane="topRight" activeCell="C1" sqref="C1"/>
      <selection pane="bottomLeft" activeCell="A10" sqref="A10"/>
      <selection pane="bottomRight" activeCell="BY22" sqref="BY22"/>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1" style="325" customWidth="1"/>
    <col min="10" max="10" width="13.75" style="325" customWidth="1"/>
    <col min="11" max="11" width="0.75" style="505" customWidth="1"/>
    <col min="12" max="12" width="13.75" style="324" customWidth="1"/>
    <col min="13" max="16" width="14.375" style="325" customWidth="1"/>
    <col min="17" max="17" width="12.875" style="325" customWidth="1"/>
    <col min="18" max="18" width="11" style="325" customWidth="1"/>
    <col min="19" max="19" width="13.75" style="325" customWidth="1"/>
    <col min="20" max="20" width="0.75" style="325" customWidth="1"/>
    <col min="21" max="21" width="13.75" style="324" customWidth="1"/>
    <col min="22" max="25" width="14.375" style="325" customWidth="1"/>
    <col min="26" max="26" width="12.875" style="325" customWidth="1"/>
    <col min="27" max="27" width="11" style="325" customWidth="1"/>
    <col min="28" max="28" width="13.75" style="325" customWidth="1"/>
    <col min="29" max="29" width="0.75" style="505" customWidth="1"/>
    <col min="30" max="30" width="13.75" style="324" customWidth="1"/>
    <col min="31" max="34" width="14.375" style="325" customWidth="1"/>
    <col min="35" max="35" width="12.875" style="325" customWidth="1"/>
    <col min="36" max="36" width="11" style="325" customWidth="1"/>
    <col min="37" max="37" width="13.75" style="325" customWidth="1"/>
    <col min="38" max="38" width="0.75" style="325" customWidth="1"/>
    <col min="39" max="39" width="13.75" style="324" customWidth="1"/>
    <col min="40" max="43" width="14.375" style="325" customWidth="1"/>
    <col min="44" max="44" width="12.875" style="325" customWidth="1"/>
    <col min="45" max="45" width="11" style="325" customWidth="1"/>
    <col min="46" max="46" width="13.75" style="325" customWidth="1"/>
    <col min="47" max="47" width="0.75" style="505" customWidth="1"/>
    <col min="48" max="48" width="13.75" style="324" customWidth="1"/>
    <col min="49" max="52" width="14.375" style="325" customWidth="1"/>
    <col min="53" max="53" width="12.875" style="325" customWidth="1"/>
    <col min="54" max="54" width="11" style="325" customWidth="1"/>
    <col min="55" max="55" width="13.75" style="325" customWidth="1"/>
    <col min="56" max="56" width="0.75" style="325" customWidth="1"/>
    <col min="57" max="57" width="13.75" style="324" customWidth="1"/>
    <col min="58" max="61" width="14.375" style="325" customWidth="1"/>
    <col min="62" max="62" width="12.875" style="325" customWidth="1"/>
    <col min="63" max="63" width="11" style="325" customWidth="1"/>
    <col min="64" max="64" width="13.75" style="325" customWidth="1"/>
    <col min="65" max="65" width="0.75" style="505" customWidth="1"/>
    <col min="66" max="66" width="13.75" style="324" customWidth="1"/>
    <col min="67" max="70" width="14.375" style="325" customWidth="1"/>
    <col min="71" max="71" width="12.875" style="325" customWidth="1"/>
    <col min="72" max="72" width="11" style="325" customWidth="1"/>
    <col min="73" max="73" width="13.75" style="325" customWidth="1"/>
    <col min="74" max="74" width="0.75" style="325" customWidth="1"/>
    <col min="75" max="75" width="13.75" style="324" customWidth="1"/>
    <col min="76" max="79" width="14.375" style="325" customWidth="1"/>
    <col min="80" max="80" width="12.875" style="325" customWidth="1"/>
    <col min="81" max="81" width="11" style="325" customWidth="1"/>
    <col min="82" max="82" width="13.75" style="325" customWidth="1"/>
    <col min="83" max="83" width="0.75" style="505" hidden="1" customWidth="1"/>
    <col min="84" max="84" width="13.75" style="324" hidden="1" customWidth="1"/>
    <col min="85" max="88" width="14.375" style="325" hidden="1" customWidth="1"/>
    <col min="89" max="89" width="12.875" style="325" hidden="1" customWidth="1"/>
    <col min="90" max="90" width="11" style="325" hidden="1" customWidth="1"/>
    <col min="91" max="91" width="13.75" style="325" hidden="1" customWidth="1"/>
    <col min="92" max="92" width="0.75" style="325" hidden="1" customWidth="1"/>
    <col min="93" max="93" width="13.75" style="324" hidden="1" customWidth="1"/>
    <col min="94" max="97" width="14.375" style="325" hidden="1" customWidth="1"/>
    <col min="98" max="98" width="12.875" style="325" hidden="1" customWidth="1"/>
    <col min="99" max="99" width="11" style="325" hidden="1" customWidth="1"/>
    <col min="100" max="100" width="13.75" style="325" hidden="1" customWidth="1"/>
    <col min="101" max="101" width="0.75" style="505" hidden="1" customWidth="1"/>
    <col min="102" max="102" width="13.75" style="324" hidden="1" customWidth="1"/>
    <col min="103" max="106" width="14.375" style="325" hidden="1" customWidth="1"/>
    <col min="107" max="107" width="12.875" style="325" hidden="1" customWidth="1"/>
    <col min="108" max="108" width="11" style="325" hidden="1" customWidth="1"/>
    <col min="109" max="109" width="13.75" style="325" hidden="1" customWidth="1"/>
    <col min="110" max="110" width="0.75" style="325" hidden="1" customWidth="1"/>
    <col min="111" max="111" width="13.75" style="324" customWidth="1"/>
    <col min="112" max="115" width="14.375" style="325" customWidth="1"/>
    <col min="116" max="116" width="12.875" style="325" customWidth="1"/>
    <col min="117" max="117" width="11" style="325" customWidth="1"/>
    <col min="118" max="118" width="13.75" style="325" customWidth="1"/>
    <col min="119" max="119" width="17.5" style="325" customWidth="1"/>
    <col min="120"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1" style="325" customWidth="1"/>
    <col min="266" max="266" width="13.75" style="325" customWidth="1"/>
    <col min="267" max="267" width="0.75" style="325" customWidth="1"/>
    <col min="268" max="268" width="13.75" style="325" customWidth="1"/>
    <col min="269" max="272" width="14.375" style="325" customWidth="1"/>
    <col min="273" max="273" width="12.875" style="325" customWidth="1"/>
    <col min="274" max="274" width="11" style="325" customWidth="1"/>
    <col min="275" max="275" width="13.75" style="325" customWidth="1"/>
    <col min="276" max="276" width="0.75" style="325" customWidth="1"/>
    <col min="277" max="277" width="13.75" style="325" customWidth="1"/>
    <col min="278" max="281" width="14.375" style="325" customWidth="1"/>
    <col min="282" max="282" width="12.875" style="325" customWidth="1"/>
    <col min="283" max="283" width="11" style="325" customWidth="1"/>
    <col min="284" max="284" width="13.75" style="325" customWidth="1"/>
    <col min="285" max="285" width="0.75" style="325" customWidth="1"/>
    <col min="286" max="286" width="13.75" style="325" customWidth="1"/>
    <col min="287" max="290" width="14.375" style="325" customWidth="1"/>
    <col min="291" max="291" width="12.875" style="325" customWidth="1"/>
    <col min="292" max="292" width="11" style="325" customWidth="1"/>
    <col min="293" max="293" width="13.75" style="325" customWidth="1"/>
    <col min="294" max="294" width="0.75" style="325" customWidth="1"/>
    <col min="295" max="295" width="13.75" style="325" customWidth="1"/>
    <col min="296" max="299" width="14.375" style="325" customWidth="1"/>
    <col min="300" max="300" width="12.875" style="325" customWidth="1"/>
    <col min="301" max="301" width="11" style="325" customWidth="1"/>
    <col min="302" max="302" width="13.75" style="325" customWidth="1"/>
    <col min="303" max="303" width="0.75" style="325" customWidth="1"/>
    <col min="304" max="304" width="13.75" style="325" customWidth="1"/>
    <col min="305" max="308" width="14.375" style="325" customWidth="1"/>
    <col min="309" max="309" width="12.875" style="325" customWidth="1"/>
    <col min="310" max="310" width="11" style="325" customWidth="1"/>
    <col min="311" max="311" width="13.75" style="325" customWidth="1"/>
    <col min="312" max="312" width="0.75" style="325" customWidth="1"/>
    <col min="313" max="313" width="13.75" style="325" customWidth="1"/>
    <col min="314" max="317" width="14.375" style="325" customWidth="1"/>
    <col min="318" max="318" width="12.875" style="325" customWidth="1"/>
    <col min="319" max="319" width="11" style="325" customWidth="1"/>
    <col min="320" max="320" width="13.75" style="325" customWidth="1"/>
    <col min="321" max="321" width="0.75" style="325" customWidth="1"/>
    <col min="322" max="322" width="13.75" style="325" customWidth="1"/>
    <col min="323" max="326" width="14.375" style="325" customWidth="1"/>
    <col min="327" max="327" width="12.875" style="325" customWidth="1"/>
    <col min="328" max="328" width="11"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1" style="325" customWidth="1"/>
    <col min="338" max="338" width="13.75" style="325" customWidth="1"/>
    <col min="339" max="366" width="0" style="325" hidden="1" customWidth="1"/>
    <col min="367" max="367" width="13.75" style="325" customWidth="1"/>
    <col min="368" max="371" width="14.375" style="325" customWidth="1"/>
    <col min="372" max="372" width="12.875" style="325" customWidth="1"/>
    <col min="373" max="373" width="11" style="325" customWidth="1"/>
    <col min="374" max="374" width="13.75" style="325" customWidth="1"/>
    <col min="375" max="375" width="17.5" style="325" customWidth="1"/>
    <col min="376"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1" style="325" customWidth="1"/>
    <col min="522" max="522" width="13.75" style="325" customWidth="1"/>
    <col min="523" max="523" width="0.75" style="325" customWidth="1"/>
    <col min="524" max="524" width="13.75" style="325" customWidth="1"/>
    <col min="525" max="528" width="14.375" style="325" customWidth="1"/>
    <col min="529" max="529" width="12.875" style="325" customWidth="1"/>
    <col min="530" max="530" width="11" style="325" customWidth="1"/>
    <col min="531" max="531" width="13.75" style="325" customWidth="1"/>
    <col min="532" max="532" width="0.75" style="325" customWidth="1"/>
    <col min="533" max="533" width="13.75" style="325" customWidth="1"/>
    <col min="534" max="537" width="14.375" style="325" customWidth="1"/>
    <col min="538" max="538" width="12.875" style="325" customWidth="1"/>
    <col min="539" max="539" width="11" style="325" customWidth="1"/>
    <col min="540" max="540" width="13.75" style="325" customWidth="1"/>
    <col min="541" max="541" width="0.75" style="325" customWidth="1"/>
    <col min="542" max="542" width="13.75" style="325" customWidth="1"/>
    <col min="543" max="546" width="14.375" style="325" customWidth="1"/>
    <col min="547" max="547" width="12.875" style="325" customWidth="1"/>
    <col min="548" max="548" width="11" style="325" customWidth="1"/>
    <col min="549" max="549" width="13.75" style="325" customWidth="1"/>
    <col min="550" max="550" width="0.75" style="325" customWidth="1"/>
    <col min="551" max="551" width="13.75" style="325" customWidth="1"/>
    <col min="552" max="555" width="14.375" style="325" customWidth="1"/>
    <col min="556" max="556" width="12.875" style="325" customWidth="1"/>
    <col min="557" max="557" width="11" style="325" customWidth="1"/>
    <col min="558" max="558" width="13.75" style="325" customWidth="1"/>
    <col min="559" max="559" width="0.75" style="325" customWidth="1"/>
    <col min="560" max="560" width="13.75" style="325" customWidth="1"/>
    <col min="561" max="564" width="14.375" style="325" customWidth="1"/>
    <col min="565" max="565" width="12.875" style="325" customWidth="1"/>
    <col min="566" max="566" width="11" style="325" customWidth="1"/>
    <col min="567" max="567" width="13.75" style="325" customWidth="1"/>
    <col min="568" max="568" width="0.75" style="325" customWidth="1"/>
    <col min="569" max="569" width="13.75" style="325" customWidth="1"/>
    <col min="570" max="573" width="14.375" style="325" customWidth="1"/>
    <col min="574" max="574" width="12.875" style="325" customWidth="1"/>
    <col min="575" max="575" width="11" style="325" customWidth="1"/>
    <col min="576" max="576" width="13.75" style="325" customWidth="1"/>
    <col min="577" max="577" width="0.75" style="325" customWidth="1"/>
    <col min="578" max="578" width="13.75" style="325" customWidth="1"/>
    <col min="579" max="582" width="14.375" style="325" customWidth="1"/>
    <col min="583" max="583" width="12.875" style="325" customWidth="1"/>
    <col min="584" max="584" width="11"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1" style="325" customWidth="1"/>
    <col min="594" max="594" width="13.75" style="325" customWidth="1"/>
    <col min="595" max="622" width="0" style="325" hidden="1" customWidth="1"/>
    <col min="623" max="623" width="13.75" style="325" customWidth="1"/>
    <col min="624" max="627" width="14.375" style="325" customWidth="1"/>
    <col min="628" max="628" width="12.875" style="325" customWidth="1"/>
    <col min="629" max="629" width="11" style="325" customWidth="1"/>
    <col min="630" max="630" width="13.75" style="325" customWidth="1"/>
    <col min="631" max="631" width="17.5" style="325" customWidth="1"/>
    <col min="632"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1" style="325" customWidth="1"/>
    <col min="778" max="778" width="13.75" style="325" customWidth="1"/>
    <col min="779" max="779" width="0.75" style="325" customWidth="1"/>
    <col min="780" max="780" width="13.75" style="325" customWidth="1"/>
    <col min="781" max="784" width="14.375" style="325" customWidth="1"/>
    <col min="785" max="785" width="12.875" style="325" customWidth="1"/>
    <col min="786" max="786" width="11" style="325" customWidth="1"/>
    <col min="787" max="787" width="13.75" style="325" customWidth="1"/>
    <col min="788" max="788" width="0.75" style="325" customWidth="1"/>
    <col min="789" max="789" width="13.75" style="325" customWidth="1"/>
    <col min="790" max="793" width="14.375" style="325" customWidth="1"/>
    <col min="794" max="794" width="12.875" style="325" customWidth="1"/>
    <col min="795" max="795" width="11" style="325" customWidth="1"/>
    <col min="796" max="796" width="13.75" style="325" customWidth="1"/>
    <col min="797" max="797" width="0.75" style="325" customWidth="1"/>
    <col min="798" max="798" width="13.75" style="325" customWidth="1"/>
    <col min="799" max="802" width="14.375" style="325" customWidth="1"/>
    <col min="803" max="803" width="12.875" style="325" customWidth="1"/>
    <col min="804" max="804" width="11" style="325" customWidth="1"/>
    <col min="805" max="805" width="13.75" style="325" customWidth="1"/>
    <col min="806" max="806" width="0.75" style="325" customWidth="1"/>
    <col min="807" max="807" width="13.75" style="325" customWidth="1"/>
    <col min="808" max="811" width="14.375" style="325" customWidth="1"/>
    <col min="812" max="812" width="12.875" style="325" customWidth="1"/>
    <col min="813" max="813" width="11" style="325" customWidth="1"/>
    <col min="814" max="814" width="13.75" style="325" customWidth="1"/>
    <col min="815" max="815" width="0.75" style="325" customWidth="1"/>
    <col min="816" max="816" width="13.75" style="325" customWidth="1"/>
    <col min="817" max="820" width="14.375" style="325" customWidth="1"/>
    <col min="821" max="821" width="12.875" style="325" customWidth="1"/>
    <col min="822" max="822" width="11" style="325" customWidth="1"/>
    <col min="823" max="823" width="13.75" style="325" customWidth="1"/>
    <col min="824" max="824" width="0.75" style="325" customWidth="1"/>
    <col min="825" max="825" width="13.75" style="325" customWidth="1"/>
    <col min="826" max="829" width="14.375" style="325" customWidth="1"/>
    <col min="830" max="830" width="12.875" style="325" customWidth="1"/>
    <col min="831" max="831" width="11" style="325" customWidth="1"/>
    <col min="832" max="832" width="13.75" style="325" customWidth="1"/>
    <col min="833" max="833" width="0.75" style="325" customWidth="1"/>
    <col min="834" max="834" width="13.75" style="325" customWidth="1"/>
    <col min="835" max="838" width="14.375" style="325" customWidth="1"/>
    <col min="839" max="839" width="12.875" style="325" customWidth="1"/>
    <col min="840" max="840" width="11"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1" style="325" customWidth="1"/>
    <col min="850" max="850" width="13.75" style="325" customWidth="1"/>
    <col min="851" max="878" width="0" style="325" hidden="1" customWidth="1"/>
    <col min="879" max="879" width="13.75" style="325" customWidth="1"/>
    <col min="880" max="883" width="14.375" style="325" customWidth="1"/>
    <col min="884" max="884" width="12.875" style="325" customWidth="1"/>
    <col min="885" max="885" width="11" style="325" customWidth="1"/>
    <col min="886" max="886" width="13.75" style="325" customWidth="1"/>
    <col min="887" max="887" width="17.5" style="325" customWidth="1"/>
    <col min="888"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1" style="325" customWidth="1"/>
    <col min="1034" max="1034" width="13.75" style="325" customWidth="1"/>
    <col min="1035" max="1035" width="0.75" style="325" customWidth="1"/>
    <col min="1036" max="1036" width="13.75" style="325" customWidth="1"/>
    <col min="1037" max="1040" width="14.375" style="325" customWidth="1"/>
    <col min="1041" max="1041" width="12.875" style="325" customWidth="1"/>
    <col min="1042" max="1042" width="11" style="325" customWidth="1"/>
    <col min="1043" max="1043" width="13.75" style="325" customWidth="1"/>
    <col min="1044" max="1044" width="0.75" style="325" customWidth="1"/>
    <col min="1045" max="1045" width="13.75" style="325" customWidth="1"/>
    <col min="1046" max="1049" width="14.375" style="325" customWidth="1"/>
    <col min="1050" max="1050" width="12.875" style="325" customWidth="1"/>
    <col min="1051" max="1051" width="11" style="325" customWidth="1"/>
    <col min="1052" max="1052" width="13.75" style="325" customWidth="1"/>
    <col min="1053" max="1053" width="0.75" style="325" customWidth="1"/>
    <col min="1054" max="1054" width="13.75" style="325" customWidth="1"/>
    <col min="1055" max="1058" width="14.375" style="325" customWidth="1"/>
    <col min="1059" max="1059" width="12.875" style="325" customWidth="1"/>
    <col min="1060" max="1060" width="11" style="325" customWidth="1"/>
    <col min="1061" max="1061" width="13.75" style="325" customWidth="1"/>
    <col min="1062" max="1062" width="0.75" style="325" customWidth="1"/>
    <col min="1063" max="1063" width="13.75" style="325" customWidth="1"/>
    <col min="1064" max="1067" width="14.375" style="325" customWidth="1"/>
    <col min="1068" max="1068" width="12.875" style="325" customWidth="1"/>
    <col min="1069" max="1069" width="11" style="325" customWidth="1"/>
    <col min="1070" max="1070" width="13.75" style="325" customWidth="1"/>
    <col min="1071" max="1071" width="0.75" style="325" customWidth="1"/>
    <col min="1072" max="1072" width="13.75" style="325" customWidth="1"/>
    <col min="1073" max="1076" width="14.375" style="325" customWidth="1"/>
    <col min="1077" max="1077" width="12.875" style="325" customWidth="1"/>
    <col min="1078" max="1078" width="11" style="325" customWidth="1"/>
    <col min="1079" max="1079" width="13.75" style="325" customWidth="1"/>
    <col min="1080" max="1080" width="0.75" style="325" customWidth="1"/>
    <col min="1081" max="1081" width="13.75" style="325" customWidth="1"/>
    <col min="1082" max="1085" width="14.375" style="325" customWidth="1"/>
    <col min="1086" max="1086" width="12.875" style="325" customWidth="1"/>
    <col min="1087" max="1087" width="11" style="325" customWidth="1"/>
    <col min="1088" max="1088" width="13.75" style="325" customWidth="1"/>
    <col min="1089" max="1089" width="0.75" style="325" customWidth="1"/>
    <col min="1090" max="1090" width="13.75" style="325" customWidth="1"/>
    <col min="1091" max="1094" width="14.375" style="325" customWidth="1"/>
    <col min="1095" max="1095" width="12.875" style="325" customWidth="1"/>
    <col min="1096" max="1096" width="11"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1" style="325" customWidth="1"/>
    <col min="1106" max="1106" width="13.75" style="325" customWidth="1"/>
    <col min="1107" max="1134" width="0" style="325" hidden="1" customWidth="1"/>
    <col min="1135" max="1135" width="13.75" style="325" customWidth="1"/>
    <col min="1136" max="1139" width="14.375" style="325" customWidth="1"/>
    <col min="1140" max="1140" width="12.875" style="325" customWidth="1"/>
    <col min="1141" max="1141" width="11" style="325" customWidth="1"/>
    <col min="1142" max="1142" width="13.75" style="325" customWidth="1"/>
    <col min="1143" max="1143" width="17.5" style="325" customWidth="1"/>
    <col min="1144"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1" style="325" customWidth="1"/>
    <col min="1290" max="1290" width="13.75" style="325" customWidth="1"/>
    <col min="1291" max="1291" width="0.75" style="325" customWidth="1"/>
    <col min="1292" max="1292" width="13.75" style="325" customWidth="1"/>
    <col min="1293" max="1296" width="14.375" style="325" customWidth="1"/>
    <col min="1297" max="1297" width="12.875" style="325" customWidth="1"/>
    <col min="1298" max="1298" width="11" style="325" customWidth="1"/>
    <col min="1299" max="1299" width="13.75" style="325" customWidth="1"/>
    <col min="1300" max="1300" width="0.75" style="325" customWidth="1"/>
    <col min="1301" max="1301" width="13.75" style="325" customWidth="1"/>
    <col min="1302" max="1305" width="14.375" style="325" customWidth="1"/>
    <col min="1306" max="1306" width="12.875" style="325" customWidth="1"/>
    <col min="1307" max="1307" width="11" style="325" customWidth="1"/>
    <col min="1308" max="1308" width="13.75" style="325" customWidth="1"/>
    <col min="1309" max="1309" width="0.75" style="325" customWidth="1"/>
    <col min="1310" max="1310" width="13.75" style="325" customWidth="1"/>
    <col min="1311" max="1314" width="14.375" style="325" customWidth="1"/>
    <col min="1315" max="1315" width="12.875" style="325" customWidth="1"/>
    <col min="1316" max="1316" width="11" style="325" customWidth="1"/>
    <col min="1317" max="1317" width="13.75" style="325" customWidth="1"/>
    <col min="1318" max="1318" width="0.75" style="325" customWidth="1"/>
    <col min="1319" max="1319" width="13.75" style="325" customWidth="1"/>
    <col min="1320" max="1323" width="14.375" style="325" customWidth="1"/>
    <col min="1324" max="1324" width="12.875" style="325" customWidth="1"/>
    <col min="1325" max="1325" width="11" style="325" customWidth="1"/>
    <col min="1326" max="1326" width="13.75" style="325" customWidth="1"/>
    <col min="1327" max="1327" width="0.75" style="325" customWidth="1"/>
    <col min="1328" max="1328" width="13.75" style="325" customWidth="1"/>
    <col min="1329" max="1332" width="14.375" style="325" customWidth="1"/>
    <col min="1333" max="1333" width="12.875" style="325" customWidth="1"/>
    <col min="1334" max="1334" width="11" style="325" customWidth="1"/>
    <col min="1335" max="1335" width="13.75" style="325" customWidth="1"/>
    <col min="1336" max="1336" width="0.75" style="325" customWidth="1"/>
    <col min="1337" max="1337" width="13.75" style="325" customWidth="1"/>
    <col min="1338" max="1341" width="14.375" style="325" customWidth="1"/>
    <col min="1342" max="1342" width="12.875" style="325" customWidth="1"/>
    <col min="1343" max="1343" width="11" style="325" customWidth="1"/>
    <col min="1344" max="1344" width="13.75" style="325" customWidth="1"/>
    <col min="1345" max="1345" width="0.75" style="325" customWidth="1"/>
    <col min="1346" max="1346" width="13.75" style="325" customWidth="1"/>
    <col min="1347" max="1350" width="14.375" style="325" customWidth="1"/>
    <col min="1351" max="1351" width="12.875" style="325" customWidth="1"/>
    <col min="1352" max="1352" width="11"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1" style="325" customWidth="1"/>
    <col min="1362" max="1362" width="13.75" style="325" customWidth="1"/>
    <col min="1363" max="1390" width="0" style="325" hidden="1" customWidth="1"/>
    <col min="1391" max="1391" width="13.75" style="325" customWidth="1"/>
    <col min="1392" max="1395" width="14.375" style="325" customWidth="1"/>
    <col min="1396" max="1396" width="12.875" style="325" customWidth="1"/>
    <col min="1397" max="1397" width="11" style="325" customWidth="1"/>
    <col min="1398" max="1398" width="13.75" style="325" customWidth="1"/>
    <col min="1399" max="1399" width="17.5" style="325" customWidth="1"/>
    <col min="1400"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1" style="325" customWidth="1"/>
    <col min="1546" max="1546" width="13.75" style="325" customWidth="1"/>
    <col min="1547" max="1547" width="0.75" style="325" customWidth="1"/>
    <col min="1548" max="1548" width="13.75" style="325" customWidth="1"/>
    <col min="1549" max="1552" width="14.375" style="325" customWidth="1"/>
    <col min="1553" max="1553" width="12.875" style="325" customWidth="1"/>
    <col min="1554" max="1554" width="11" style="325" customWidth="1"/>
    <col min="1555" max="1555" width="13.75" style="325" customWidth="1"/>
    <col min="1556" max="1556" width="0.75" style="325" customWidth="1"/>
    <col min="1557" max="1557" width="13.75" style="325" customWidth="1"/>
    <col min="1558" max="1561" width="14.375" style="325" customWidth="1"/>
    <col min="1562" max="1562" width="12.875" style="325" customWidth="1"/>
    <col min="1563" max="1563" width="11" style="325" customWidth="1"/>
    <col min="1564" max="1564" width="13.75" style="325" customWidth="1"/>
    <col min="1565" max="1565" width="0.75" style="325" customWidth="1"/>
    <col min="1566" max="1566" width="13.75" style="325" customWidth="1"/>
    <col min="1567" max="1570" width="14.375" style="325" customWidth="1"/>
    <col min="1571" max="1571" width="12.875" style="325" customWidth="1"/>
    <col min="1572" max="1572" width="11" style="325" customWidth="1"/>
    <col min="1573" max="1573" width="13.75" style="325" customWidth="1"/>
    <col min="1574" max="1574" width="0.75" style="325" customWidth="1"/>
    <col min="1575" max="1575" width="13.75" style="325" customWidth="1"/>
    <col min="1576" max="1579" width="14.375" style="325" customWidth="1"/>
    <col min="1580" max="1580" width="12.875" style="325" customWidth="1"/>
    <col min="1581" max="1581" width="11" style="325" customWidth="1"/>
    <col min="1582" max="1582" width="13.75" style="325" customWidth="1"/>
    <col min="1583" max="1583" width="0.75" style="325" customWidth="1"/>
    <col min="1584" max="1584" width="13.75" style="325" customWidth="1"/>
    <col min="1585" max="1588" width="14.375" style="325" customWidth="1"/>
    <col min="1589" max="1589" width="12.875" style="325" customWidth="1"/>
    <col min="1590" max="1590" width="11" style="325" customWidth="1"/>
    <col min="1591" max="1591" width="13.75" style="325" customWidth="1"/>
    <col min="1592" max="1592" width="0.75" style="325" customWidth="1"/>
    <col min="1593" max="1593" width="13.75" style="325" customWidth="1"/>
    <col min="1594" max="1597" width="14.375" style="325" customWidth="1"/>
    <col min="1598" max="1598" width="12.875" style="325" customWidth="1"/>
    <col min="1599" max="1599" width="11" style="325" customWidth="1"/>
    <col min="1600" max="1600" width="13.75" style="325" customWidth="1"/>
    <col min="1601" max="1601" width="0.75" style="325" customWidth="1"/>
    <col min="1602" max="1602" width="13.75" style="325" customWidth="1"/>
    <col min="1603" max="1606" width="14.375" style="325" customWidth="1"/>
    <col min="1607" max="1607" width="12.875" style="325" customWidth="1"/>
    <col min="1608" max="1608" width="11"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1" style="325" customWidth="1"/>
    <col min="1618" max="1618" width="13.75" style="325" customWidth="1"/>
    <col min="1619" max="1646" width="0" style="325" hidden="1" customWidth="1"/>
    <col min="1647" max="1647" width="13.75" style="325" customWidth="1"/>
    <col min="1648" max="1651" width="14.375" style="325" customWidth="1"/>
    <col min="1652" max="1652" width="12.875" style="325" customWidth="1"/>
    <col min="1653" max="1653" width="11" style="325" customWidth="1"/>
    <col min="1654" max="1654" width="13.75" style="325" customWidth="1"/>
    <col min="1655" max="1655" width="17.5" style="325" customWidth="1"/>
    <col min="1656"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1" style="325" customWidth="1"/>
    <col min="1802" max="1802" width="13.75" style="325" customWidth="1"/>
    <col min="1803" max="1803" width="0.75" style="325" customWidth="1"/>
    <col min="1804" max="1804" width="13.75" style="325" customWidth="1"/>
    <col min="1805" max="1808" width="14.375" style="325" customWidth="1"/>
    <col min="1809" max="1809" width="12.875" style="325" customWidth="1"/>
    <col min="1810" max="1810" width="11" style="325" customWidth="1"/>
    <col min="1811" max="1811" width="13.75" style="325" customWidth="1"/>
    <col min="1812" max="1812" width="0.75" style="325" customWidth="1"/>
    <col min="1813" max="1813" width="13.75" style="325" customWidth="1"/>
    <col min="1814" max="1817" width="14.375" style="325" customWidth="1"/>
    <col min="1818" max="1818" width="12.875" style="325" customWidth="1"/>
    <col min="1819" max="1819" width="11" style="325" customWidth="1"/>
    <col min="1820" max="1820" width="13.75" style="325" customWidth="1"/>
    <col min="1821" max="1821" width="0.75" style="325" customWidth="1"/>
    <col min="1822" max="1822" width="13.75" style="325" customWidth="1"/>
    <col min="1823" max="1826" width="14.375" style="325" customWidth="1"/>
    <col min="1827" max="1827" width="12.875" style="325" customWidth="1"/>
    <col min="1828" max="1828" width="11" style="325" customWidth="1"/>
    <col min="1829" max="1829" width="13.75" style="325" customWidth="1"/>
    <col min="1830" max="1830" width="0.75" style="325" customWidth="1"/>
    <col min="1831" max="1831" width="13.75" style="325" customWidth="1"/>
    <col min="1832" max="1835" width="14.375" style="325" customWidth="1"/>
    <col min="1836" max="1836" width="12.875" style="325" customWidth="1"/>
    <col min="1837" max="1837" width="11" style="325" customWidth="1"/>
    <col min="1838" max="1838" width="13.75" style="325" customWidth="1"/>
    <col min="1839" max="1839" width="0.75" style="325" customWidth="1"/>
    <col min="1840" max="1840" width="13.75" style="325" customWidth="1"/>
    <col min="1841" max="1844" width="14.375" style="325" customWidth="1"/>
    <col min="1845" max="1845" width="12.875" style="325" customWidth="1"/>
    <col min="1846" max="1846" width="11" style="325" customWidth="1"/>
    <col min="1847" max="1847" width="13.75" style="325" customWidth="1"/>
    <col min="1848" max="1848" width="0.75" style="325" customWidth="1"/>
    <col min="1849" max="1849" width="13.75" style="325" customWidth="1"/>
    <col min="1850" max="1853" width="14.375" style="325" customWidth="1"/>
    <col min="1854" max="1854" width="12.875" style="325" customWidth="1"/>
    <col min="1855" max="1855" width="11" style="325" customWidth="1"/>
    <col min="1856" max="1856" width="13.75" style="325" customWidth="1"/>
    <col min="1857" max="1857" width="0.75" style="325" customWidth="1"/>
    <col min="1858" max="1858" width="13.75" style="325" customWidth="1"/>
    <col min="1859" max="1862" width="14.375" style="325" customWidth="1"/>
    <col min="1863" max="1863" width="12.875" style="325" customWidth="1"/>
    <col min="1864" max="1864" width="11"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1" style="325" customWidth="1"/>
    <col min="1874" max="1874" width="13.75" style="325" customWidth="1"/>
    <col min="1875" max="1902" width="0" style="325" hidden="1" customWidth="1"/>
    <col min="1903" max="1903" width="13.75" style="325" customWidth="1"/>
    <col min="1904" max="1907" width="14.375" style="325" customWidth="1"/>
    <col min="1908" max="1908" width="12.875" style="325" customWidth="1"/>
    <col min="1909" max="1909" width="11" style="325" customWidth="1"/>
    <col min="1910" max="1910" width="13.75" style="325" customWidth="1"/>
    <col min="1911" max="1911" width="17.5" style="325" customWidth="1"/>
    <col min="1912"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1" style="325" customWidth="1"/>
    <col min="2058" max="2058" width="13.75" style="325" customWidth="1"/>
    <col min="2059" max="2059" width="0.75" style="325" customWidth="1"/>
    <col min="2060" max="2060" width="13.75" style="325" customWidth="1"/>
    <col min="2061" max="2064" width="14.375" style="325" customWidth="1"/>
    <col min="2065" max="2065" width="12.875" style="325" customWidth="1"/>
    <col min="2066" max="2066" width="11" style="325" customWidth="1"/>
    <col min="2067" max="2067" width="13.75" style="325" customWidth="1"/>
    <col min="2068" max="2068" width="0.75" style="325" customWidth="1"/>
    <col min="2069" max="2069" width="13.75" style="325" customWidth="1"/>
    <col min="2070" max="2073" width="14.375" style="325" customWidth="1"/>
    <col min="2074" max="2074" width="12.875" style="325" customWidth="1"/>
    <col min="2075" max="2075" width="11" style="325" customWidth="1"/>
    <col min="2076" max="2076" width="13.75" style="325" customWidth="1"/>
    <col min="2077" max="2077" width="0.75" style="325" customWidth="1"/>
    <col min="2078" max="2078" width="13.75" style="325" customWidth="1"/>
    <col min="2079" max="2082" width="14.375" style="325" customWidth="1"/>
    <col min="2083" max="2083" width="12.875" style="325" customWidth="1"/>
    <col min="2084" max="2084" width="11" style="325" customWidth="1"/>
    <col min="2085" max="2085" width="13.75" style="325" customWidth="1"/>
    <col min="2086" max="2086" width="0.75" style="325" customWidth="1"/>
    <col min="2087" max="2087" width="13.75" style="325" customWidth="1"/>
    <col min="2088" max="2091" width="14.375" style="325" customWidth="1"/>
    <col min="2092" max="2092" width="12.875" style="325" customWidth="1"/>
    <col min="2093" max="2093" width="11" style="325" customWidth="1"/>
    <col min="2094" max="2094" width="13.75" style="325" customWidth="1"/>
    <col min="2095" max="2095" width="0.75" style="325" customWidth="1"/>
    <col min="2096" max="2096" width="13.75" style="325" customWidth="1"/>
    <col min="2097" max="2100" width="14.375" style="325" customWidth="1"/>
    <col min="2101" max="2101" width="12.875" style="325" customWidth="1"/>
    <col min="2102" max="2102" width="11" style="325" customWidth="1"/>
    <col min="2103" max="2103" width="13.75" style="325" customWidth="1"/>
    <col min="2104" max="2104" width="0.75" style="325" customWidth="1"/>
    <col min="2105" max="2105" width="13.75" style="325" customWidth="1"/>
    <col min="2106" max="2109" width="14.375" style="325" customWidth="1"/>
    <col min="2110" max="2110" width="12.875" style="325" customWidth="1"/>
    <col min="2111" max="2111" width="11" style="325" customWidth="1"/>
    <col min="2112" max="2112" width="13.75" style="325" customWidth="1"/>
    <col min="2113" max="2113" width="0.75" style="325" customWidth="1"/>
    <col min="2114" max="2114" width="13.75" style="325" customWidth="1"/>
    <col min="2115" max="2118" width="14.375" style="325" customWidth="1"/>
    <col min="2119" max="2119" width="12.875" style="325" customWidth="1"/>
    <col min="2120" max="2120" width="11"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1" style="325" customWidth="1"/>
    <col min="2130" max="2130" width="13.75" style="325" customWidth="1"/>
    <col min="2131" max="2158" width="0" style="325" hidden="1" customWidth="1"/>
    <col min="2159" max="2159" width="13.75" style="325" customWidth="1"/>
    <col min="2160" max="2163" width="14.375" style="325" customWidth="1"/>
    <col min="2164" max="2164" width="12.875" style="325" customWidth="1"/>
    <col min="2165" max="2165" width="11" style="325" customWidth="1"/>
    <col min="2166" max="2166" width="13.75" style="325" customWidth="1"/>
    <col min="2167" max="2167" width="17.5" style="325" customWidth="1"/>
    <col min="2168"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1" style="325" customWidth="1"/>
    <col min="2314" max="2314" width="13.75" style="325" customWidth="1"/>
    <col min="2315" max="2315" width="0.75" style="325" customWidth="1"/>
    <col min="2316" max="2316" width="13.75" style="325" customWidth="1"/>
    <col min="2317" max="2320" width="14.375" style="325" customWidth="1"/>
    <col min="2321" max="2321" width="12.875" style="325" customWidth="1"/>
    <col min="2322" max="2322" width="11" style="325" customWidth="1"/>
    <col min="2323" max="2323" width="13.75" style="325" customWidth="1"/>
    <col min="2324" max="2324" width="0.75" style="325" customWidth="1"/>
    <col min="2325" max="2325" width="13.75" style="325" customWidth="1"/>
    <col min="2326" max="2329" width="14.375" style="325" customWidth="1"/>
    <col min="2330" max="2330" width="12.875" style="325" customWidth="1"/>
    <col min="2331" max="2331" width="11" style="325" customWidth="1"/>
    <col min="2332" max="2332" width="13.75" style="325" customWidth="1"/>
    <col min="2333" max="2333" width="0.75" style="325" customWidth="1"/>
    <col min="2334" max="2334" width="13.75" style="325" customWidth="1"/>
    <col min="2335" max="2338" width="14.375" style="325" customWidth="1"/>
    <col min="2339" max="2339" width="12.875" style="325" customWidth="1"/>
    <col min="2340" max="2340" width="11" style="325" customWidth="1"/>
    <col min="2341" max="2341" width="13.75" style="325" customWidth="1"/>
    <col min="2342" max="2342" width="0.75" style="325" customWidth="1"/>
    <col min="2343" max="2343" width="13.75" style="325" customWidth="1"/>
    <col min="2344" max="2347" width="14.375" style="325" customWidth="1"/>
    <col min="2348" max="2348" width="12.875" style="325" customWidth="1"/>
    <col min="2349" max="2349" width="11" style="325" customWidth="1"/>
    <col min="2350" max="2350" width="13.75" style="325" customWidth="1"/>
    <col min="2351" max="2351" width="0.75" style="325" customWidth="1"/>
    <col min="2352" max="2352" width="13.75" style="325" customWidth="1"/>
    <col min="2353" max="2356" width="14.375" style="325" customWidth="1"/>
    <col min="2357" max="2357" width="12.875" style="325" customWidth="1"/>
    <col min="2358" max="2358" width="11" style="325" customWidth="1"/>
    <col min="2359" max="2359" width="13.75" style="325" customWidth="1"/>
    <col min="2360" max="2360" width="0.75" style="325" customWidth="1"/>
    <col min="2361" max="2361" width="13.75" style="325" customWidth="1"/>
    <col min="2362" max="2365" width="14.375" style="325" customWidth="1"/>
    <col min="2366" max="2366" width="12.875" style="325" customWidth="1"/>
    <col min="2367" max="2367" width="11" style="325" customWidth="1"/>
    <col min="2368" max="2368" width="13.75" style="325" customWidth="1"/>
    <col min="2369" max="2369" width="0.75" style="325" customWidth="1"/>
    <col min="2370" max="2370" width="13.75" style="325" customWidth="1"/>
    <col min="2371" max="2374" width="14.375" style="325" customWidth="1"/>
    <col min="2375" max="2375" width="12.875" style="325" customWidth="1"/>
    <col min="2376" max="2376" width="11"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1" style="325" customWidth="1"/>
    <col min="2386" max="2386" width="13.75" style="325" customWidth="1"/>
    <col min="2387" max="2414" width="0" style="325" hidden="1" customWidth="1"/>
    <col min="2415" max="2415" width="13.75" style="325" customWidth="1"/>
    <col min="2416" max="2419" width="14.375" style="325" customWidth="1"/>
    <col min="2420" max="2420" width="12.875" style="325" customWidth="1"/>
    <col min="2421" max="2421" width="11" style="325" customWidth="1"/>
    <col min="2422" max="2422" width="13.75" style="325" customWidth="1"/>
    <col min="2423" max="2423" width="17.5" style="325" customWidth="1"/>
    <col min="2424"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1" style="325" customWidth="1"/>
    <col min="2570" max="2570" width="13.75" style="325" customWidth="1"/>
    <col min="2571" max="2571" width="0.75" style="325" customWidth="1"/>
    <col min="2572" max="2572" width="13.75" style="325" customWidth="1"/>
    <col min="2573" max="2576" width="14.375" style="325" customWidth="1"/>
    <col min="2577" max="2577" width="12.875" style="325" customWidth="1"/>
    <col min="2578" max="2578" width="11" style="325" customWidth="1"/>
    <col min="2579" max="2579" width="13.75" style="325" customWidth="1"/>
    <col min="2580" max="2580" width="0.75" style="325" customWidth="1"/>
    <col min="2581" max="2581" width="13.75" style="325" customWidth="1"/>
    <col min="2582" max="2585" width="14.375" style="325" customWidth="1"/>
    <col min="2586" max="2586" width="12.875" style="325" customWidth="1"/>
    <col min="2587" max="2587" width="11" style="325" customWidth="1"/>
    <col min="2588" max="2588" width="13.75" style="325" customWidth="1"/>
    <col min="2589" max="2589" width="0.75" style="325" customWidth="1"/>
    <col min="2590" max="2590" width="13.75" style="325" customWidth="1"/>
    <col min="2591" max="2594" width="14.375" style="325" customWidth="1"/>
    <col min="2595" max="2595" width="12.875" style="325" customWidth="1"/>
    <col min="2596" max="2596" width="11" style="325" customWidth="1"/>
    <col min="2597" max="2597" width="13.75" style="325" customWidth="1"/>
    <col min="2598" max="2598" width="0.75" style="325" customWidth="1"/>
    <col min="2599" max="2599" width="13.75" style="325" customWidth="1"/>
    <col min="2600" max="2603" width="14.375" style="325" customWidth="1"/>
    <col min="2604" max="2604" width="12.875" style="325" customWidth="1"/>
    <col min="2605" max="2605" width="11" style="325" customWidth="1"/>
    <col min="2606" max="2606" width="13.75" style="325" customWidth="1"/>
    <col min="2607" max="2607" width="0.75" style="325" customWidth="1"/>
    <col min="2608" max="2608" width="13.75" style="325" customWidth="1"/>
    <col min="2609" max="2612" width="14.375" style="325" customWidth="1"/>
    <col min="2613" max="2613" width="12.875" style="325" customWidth="1"/>
    <col min="2614" max="2614" width="11" style="325" customWidth="1"/>
    <col min="2615" max="2615" width="13.75" style="325" customWidth="1"/>
    <col min="2616" max="2616" width="0.75" style="325" customWidth="1"/>
    <col min="2617" max="2617" width="13.75" style="325" customWidth="1"/>
    <col min="2618" max="2621" width="14.375" style="325" customWidth="1"/>
    <col min="2622" max="2622" width="12.875" style="325" customWidth="1"/>
    <col min="2623" max="2623" width="11" style="325" customWidth="1"/>
    <col min="2624" max="2624" width="13.75" style="325" customWidth="1"/>
    <col min="2625" max="2625" width="0.75" style="325" customWidth="1"/>
    <col min="2626" max="2626" width="13.75" style="325" customWidth="1"/>
    <col min="2627" max="2630" width="14.375" style="325" customWidth="1"/>
    <col min="2631" max="2631" width="12.875" style="325" customWidth="1"/>
    <col min="2632" max="2632" width="11"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1" style="325" customWidth="1"/>
    <col min="2642" max="2642" width="13.75" style="325" customWidth="1"/>
    <col min="2643" max="2670" width="0" style="325" hidden="1" customWidth="1"/>
    <col min="2671" max="2671" width="13.75" style="325" customWidth="1"/>
    <col min="2672" max="2675" width="14.375" style="325" customWidth="1"/>
    <col min="2676" max="2676" width="12.875" style="325" customWidth="1"/>
    <col min="2677" max="2677" width="11" style="325" customWidth="1"/>
    <col min="2678" max="2678" width="13.75" style="325" customWidth="1"/>
    <col min="2679" max="2679" width="17.5" style="325" customWidth="1"/>
    <col min="2680"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1" style="325" customWidth="1"/>
    <col min="2826" max="2826" width="13.75" style="325" customWidth="1"/>
    <col min="2827" max="2827" width="0.75" style="325" customWidth="1"/>
    <col min="2828" max="2828" width="13.75" style="325" customWidth="1"/>
    <col min="2829" max="2832" width="14.375" style="325" customWidth="1"/>
    <col min="2833" max="2833" width="12.875" style="325" customWidth="1"/>
    <col min="2834" max="2834" width="11" style="325" customWidth="1"/>
    <col min="2835" max="2835" width="13.75" style="325" customWidth="1"/>
    <col min="2836" max="2836" width="0.75" style="325" customWidth="1"/>
    <col min="2837" max="2837" width="13.75" style="325" customWidth="1"/>
    <col min="2838" max="2841" width="14.375" style="325" customWidth="1"/>
    <col min="2842" max="2842" width="12.875" style="325" customWidth="1"/>
    <col min="2843" max="2843" width="11" style="325" customWidth="1"/>
    <col min="2844" max="2844" width="13.75" style="325" customWidth="1"/>
    <col min="2845" max="2845" width="0.75" style="325" customWidth="1"/>
    <col min="2846" max="2846" width="13.75" style="325" customWidth="1"/>
    <col min="2847" max="2850" width="14.375" style="325" customWidth="1"/>
    <col min="2851" max="2851" width="12.875" style="325" customWidth="1"/>
    <col min="2852" max="2852" width="11" style="325" customWidth="1"/>
    <col min="2853" max="2853" width="13.75" style="325" customWidth="1"/>
    <col min="2854" max="2854" width="0.75" style="325" customWidth="1"/>
    <col min="2855" max="2855" width="13.75" style="325" customWidth="1"/>
    <col min="2856" max="2859" width="14.375" style="325" customWidth="1"/>
    <col min="2860" max="2860" width="12.875" style="325" customWidth="1"/>
    <col min="2861" max="2861" width="11" style="325" customWidth="1"/>
    <col min="2862" max="2862" width="13.75" style="325" customWidth="1"/>
    <col min="2863" max="2863" width="0.75" style="325" customWidth="1"/>
    <col min="2864" max="2864" width="13.75" style="325" customWidth="1"/>
    <col min="2865" max="2868" width="14.375" style="325" customWidth="1"/>
    <col min="2869" max="2869" width="12.875" style="325" customWidth="1"/>
    <col min="2870" max="2870" width="11" style="325" customWidth="1"/>
    <col min="2871" max="2871" width="13.75" style="325" customWidth="1"/>
    <col min="2872" max="2872" width="0.75" style="325" customWidth="1"/>
    <col min="2873" max="2873" width="13.75" style="325" customWidth="1"/>
    <col min="2874" max="2877" width="14.375" style="325" customWidth="1"/>
    <col min="2878" max="2878" width="12.875" style="325" customWidth="1"/>
    <col min="2879" max="2879" width="11" style="325" customWidth="1"/>
    <col min="2880" max="2880" width="13.75" style="325" customWidth="1"/>
    <col min="2881" max="2881" width="0.75" style="325" customWidth="1"/>
    <col min="2882" max="2882" width="13.75" style="325" customWidth="1"/>
    <col min="2883" max="2886" width="14.375" style="325" customWidth="1"/>
    <col min="2887" max="2887" width="12.875" style="325" customWidth="1"/>
    <col min="2888" max="2888" width="11"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1" style="325" customWidth="1"/>
    <col min="2898" max="2898" width="13.75" style="325" customWidth="1"/>
    <col min="2899" max="2926" width="0" style="325" hidden="1" customWidth="1"/>
    <col min="2927" max="2927" width="13.75" style="325" customWidth="1"/>
    <col min="2928" max="2931" width="14.375" style="325" customWidth="1"/>
    <col min="2932" max="2932" width="12.875" style="325" customWidth="1"/>
    <col min="2933" max="2933" width="11" style="325" customWidth="1"/>
    <col min="2934" max="2934" width="13.75" style="325" customWidth="1"/>
    <col min="2935" max="2935" width="17.5" style="325" customWidth="1"/>
    <col min="2936"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1" style="325" customWidth="1"/>
    <col min="3082" max="3082" width="13.75" style="325" customWidth="1"/>
    <col min="3083" max="3083" width="0.75" style="325" customWidth="1"/>
    <col min="3084" max="3084" width="13.75" style="325" customWidth="1"/>
    <col min="3085" max="3088" width="14.375" style="325" customWidth="1"/>
    <col min="3089" max="3089" width="12.875" style="325" customWidth="1"/>
    <col min="3090" max="3090" width="11" style="325" customWidth="1"/>
    <col min="3091" max="3091" width="13.75" style="325" customWidth="1"/>
    <col min="3092" max="3092" width="0.75" style="325" customWidth="1"/>
    <col min="3093" max="3093" width="13.75" style="325" customWidth="1"/>
    <col min="3094" max="3097" width="14.375" style="325" customWidth="1"/>
    <col min="3098" max="3098" width="12.875" style="325" customWidth="1"/>
    <col min="3099" max="3099" width="11" style="325" customWidth="1"/>
    <col min="3100" max="3100" width="13.75" style="325" customWidth="1"/>
    <col min="3101" max="3101" width="0.75" style="325" customWidth="1"/>
    <col min="3102" max="3102" width="13.75" style="325" customWidth="1"/>
    <col min="3103" max="3106" width="14.375" style="325" customWidth="1"/>
    <col min="3107" max="3107" width="12.875" style="325" customWidth="1"/>
    <col min="3108" max="3108" width="11" style="325" customWidth="1"/>
    <col min="3109" max="3109" width="13.75" style="325" customWidth="1"/>
    <col min="3110" max="3110" width="0.75" style="325" customWidth="1"/>
    <col min="3111" max="3111" width="13.75" style="325" customWidth="1"/>
    <col min="3112" max="3115" width="14.375" style="325" customWidth="1"/>
    <col min="3116" max="3116" width="12.875" style="325" customWidth="1"/>
    <col min="3117" max="3117" width="11" style="325" customWidth="1"/>
    <col min="3118" max="3118" width="13.75" style="325" customWidth="1"/>
    <col min="3119" max="3119" width="0.75" style="325" customWidth="1"/>
    <col min="3120" max="3120" width="13.75" style="325" customWidth="1"/>
    <col min="3121" max="3124" width="14.375" style="325" customWidth="1"/>
    <col min="3125" max="3125" width="12.875" style="325" customWidth="1"/>
    <col min="3126" max="3126" width="11" style="325" customWidth="1"/>
    <col min="3127" max="3127" width="13.75" style="325" customWidth="1"/>
    <col min="3128" max="3128" width="0.75" style="325" customWidth="1"/>
    <col min="3129" max="3129" width="13.75" style="325" customWidth="1"/>
    <col min="3130" max="3133" width="14.375" style="325" customWidth="1"/>
    <col min="3134" max="3134" width="12.875" style="325" customWidth="1"/>
    <col min="3135" max="3135" width="11" style="325" customWidth="1"/>
    <col min="3136" max="3136" width="13.75" style="325" customWidth="1"/>
    <col min="3137" max="3137" width="0.75" style="325" customWidth="1"/>
    <col min="3138" max="3138" width="13.75" style="325" customWidth="1"/>
    <col min="3139" max="3142" width="14.375" style="325" customWidth="1"/>
    <col min="3143" max="3143" width="12.875" style="325" customWidth="1"/>
    <col min="3144" max="3144" width="11"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1" style="325" customWidth="1"/>
    <col min="3154" max="3154" width="13.75" style="325" customWidth="1"/>
    <col min="3155" max="3182" width="0" style="325" hidden="1" customWidth="1"/>
    <col min="3183" max="3183" width="13.75" style="325" customWidth="1"/>
    <col min="3184" max="3187" width="14.375" style="325" customWidth="1"/>
    <col min="3188" max="3188" width="12.875" style="325" customWidth="1"/>
    <col min="3189" max="3189" width="11" style="325" customWidth="1"/>
    <col min="3190" max="3190" width="13.75" style="325" customWidth="1"/>
    <col min="3191" max="3191" width="17.5" style="325" customWidth="1"/>
    <col min="3192"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1" style="325" customWidth="1"/>
    <col min="3338" max="3338" width="13.75" style="325" customWidth="1"/>
    <col min="3339" max="3339" width="0.75" style="325" customWidth="1"/>
    <col min="3340" max="3340" width="13.75" style="325" customWidth="1"/>
    <col min="3341" max="3344" width="14.375" style="325" customWidth="1"/>
    <col min="3345" max="3345" width="12.875" style="325" customWidth="1"/>
    <col min="3346" max="3346" width="11" style="325" customWidth="1"/>
    <col min="3347" max="3347" width="13.75" style="325" customWidth="1"/>
    <col min="3348" max="3348" width="0.75" style="325" customWidth="1"/>
    <col min="3349" max="3349" width="13.75" style="325" customWidth="1"/>
    <col min="3350" max="3353" width="14.375" style="325" customWidth="1"/>
    <col min="3354" max="3354" width="12.875" style="325" customWidth="1"/>
    <col min="3355" max="3355" width="11" style="325" customWidth="1"/>
    <col min="3356" max="3356" width="13.75" style="325" customWidth="1"/>
    <col min="3357" max="3357" width="0.75" style="325" customWidth="1"/>
    <col min="3358" max="3358" width="13.75" style="325" customWidth="1"/>
    <col min="3359" max="3362" width="14.375" style="325" customWidth="1"/>
    <col min="3363" max="3363" width="12.875" style="325" customWidth="1"/>
    <col min="3364" max="3364" width="11" style="325" customWidth="1"/>
    <col min="3365" max="3365" width="13.75" style="325" customWidth="1"/>
    <col min="3366" max="3366" width="0.75" style="325" customWidth="1"/>
    <col min="3367" max="3367" width="13.75" style="325" customWidth="1"/>
    <col min="3368" max="3371" width="14.375" style="325" customWidth="1"/>
    <col min="3372" max="3372" width="12.875" style="325" customWidth="1"/>
    <col min="3373" max="3373" width="11" style="325" customWidth="1"/>
    <col min="3374" max="3374" width="13.75" style="325" customWidth="1"/>
    <col min="3375" max="3375" width="0.75" style="325" customWidth="1"/>
    <col min="3376" max="3376" width="13.75" style="325" customWidth="1"/>
    <col min="3377" max="3380" width="14.375" style="325" customWidth="1"/>
    <col min="3381" max="3381" width="12.875" style="325" customWidth="1"/>
    <col min="3382" max="3382" width="11" style="325" customWidth="1"/>
    <col min="3383" max="3383" width="13.75" style="325" customWidth="1"/>
    <col min="3384" max="3384" width="0.75" style="325" customWidth="1"/>
    <col min="3385" max="3385" width="13.75" style="325" customWidth="1"/>
    <col min="3386" max="3389" width="14.375" style="325" customWidth="1"/>
    <col min="3390" max="3390" width="12.875" style="325" customWidth="1"/>
    <col min="3391" max="3391" width="11" style="325" customWidth="1"/>
    <col min="3392" max="3392" width="13.75" style="325" customWidth="1"/>
    <col min="3393" max="3393" width="0.75" style="325" customWidth="1"/>
    <col min="3394" max="3394" width="13.75" style="325" customWidth="1"/>
    <col min="3395" max="3398" width="14.375" style="325" customWidth="1"/>
    <col min="3399" max="3399" width="12.875" style="325" customWidth="1"/>
    <col min="3400" max="3400" width="11"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1" style="325" customWidth="1"/>
    <col min="3410" max="3410" width="13.75" style="325" customWidth="1"/>
    <col min="3411" max="3438" width="0" style="325" hidden="1" customWidth="1"/>
    <col min="3439" max="3439" width="13.75" style="325" customWidth="1"/>
    <col min="3440" max="3443" width="14.375" style="325" customWidth="1"/>
    <col min="3444" max="3444" width="12.875" style="325" customWidth="1"/>
    <col min="3445" max="3445" width="11" style="325" customWidth="1"/>
    <col min="3446" max="3446" width="13.75" style="325" customWidth="1"/>
    <col min="3447" max="3447" width="17.5" style="325" customWidth="1"/>
    <col min="3448"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1" style="325" customWidth="1"/>
    <col min="3594" max="3594" width="13.75" style="325" customWidth="1"/>
    <col min="3595" max="3595" width="0.75" style="325" customWidth="1"/>
    <col min="3596" max="3596" width="13.75" style="325" customWidth="1"/>
    <col min="3597" max="3600" width="14.375" style="325" customWidth="1"/>
    <col min="3601" max="3601" width="12.875" style="325" customWidth="1"/>
    <col min="3602" max="3602" width="11" style="325" customWidth="1"/>
    <col min="3603" max="3603" width="13.75" style="325" customWidth="1"/>
    <col min="3604" max="3604" width="0.75" style="325" customWidth="1"/>
    <col min="3605" max="3605" width="13.75" style="325" customWidth="1"/>
    <col min="3606" max="3609" width="14.375" style="325" customWidth="1"/>
    <col min="3610" max="3610" width="12.875" style="325" customWidth="1"/>
    <col min="3611" max="3611" width="11" style="325" customWidth="1"/>
    <col min="3612" max="3612" width="13.75" style="325" customWidth="1"/>
    <col min="3613" max="3613" width="0.75" style="325" customWidth="1"/>
    <col min="3614" max="3614" width="13.75" style="325" customWidth="1"/>
    <col min="3615" max="3618" width="14.375" style="325" customWidth="1"/>
    <col min="3619" max="3619" width="12.875" style="325" customWidth="1"/>
    <col min="3620" max="3620" width="11" style="325" customWidth="1"/>
    <col min="3621" max="3621" width="13.75" style="325" customWidth="1"/>
    <col min="3622" max="3622" width="0.75" style="325" customWidth="1"/>
    <col min="3623" max="3623" width="13.75" style="325" customWidth="1"/>
    <col min="3624" max="3627" width="14.375" style="325" customWidth="1"/>
    <col min="3628" max="3628" width="12.875" style="325" customWidth="1"/>
    <col min="3629" max="3629" width="11" style="325" customWidth="1"/>
    <col min="3630" max="3630" width="13.75" style="325" customWidth="1"/>
    <col min="3631" max="3631" width="0.75" style="325" customWidth="1"/>
    <col min="3632" max="3632" width="13.75" style="325" customWidth="1"/>
    <col min="3633" max="3636" width="14.375" style="325" customWidth="1"/>
    <col min="3637" max="3637" width="12.875" style="325" customWidth="1"/>
    <col min="3638" max="3638" width="11" style="325" customWidth="1"/>
    <col min="3639" max="3639" width="13.75" style="325" customWidth="1"/>
    <col min="3640" max="3640" width="0.75" style="325" customWidth="1"/>
    <col min="3641" max="3641" width="13.75" style="325" customWidth="1"/>
    <col min="3642" max="3645" width="14.375" style="325" customWidth="1"/>
    <col min="3646" max="3646" width="12.875" style="325" customWidth="1"/>
    <col min="3647" max="3647" width="11" style="325" customWidth="1"/>
    <col min="3648" max="3648" width="13.75" style="325" customWidth="1"/>
    <col min="3649" max="3649" width="0.75" style="325" customWidth="1"/>
    <col min="3650" max="3650" width="13.75" style="325" customWidth="1"/>
    <col min="3651" max="3654" width="14.375" style="325" customWidth="1"/>
    <col min="3655" max="3655" width="12.875" style="325" customWidth="1"/>
    <col min="3656" max="3656" width="11"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1" style="325" customWidth="1"/>
    <col min="3666" max="3666" width="13.75" style="325" customWidth="1"/>
    <col min="3667" max="3694" width="0" style="325" hidden="1" customWidth="1"/>
    <col min="3695" max="3695" width="13.75" style="325" customWidth="1"/>
    <col min="3696" max="3699" width="14.375" style="325" customWidth="1"/>
    <col min="3700" max="3700" width="12.875" style="325" customWidth="1"/>
    <col min="3701" max="3701" width="11" style="325" customWidth="1"/>
    <col min="3702" max="3702" width="13.75" style="325" customWidth="1"/>
    <col min="3703" max="3703" width="17.5" style="325" customWidth="1"/>
    <col min="3704"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1" style="325" customWidth="1"/>
    <col min="3850" max="3850" width="13.75" style="325" customWidth="1"/>
    <col min="3851" max="3851" width="0.75" style="325" customWidth="1"/>
    <col min="3852" max="3852" width="13.75" style="325" customWidth="1"/>
    <col min="3853" max="3856" width="14.375" style="325" customWidth="1"/>
    <col min="3857" max="3857" width="12.875" style="325" customWidth="1"/>
    <col min="3858" max="3858" width="11" style="325" customWidth="1"/>
    <col min="3859" max="3859" width="13.75" style="325" customWidth="1"/>
    <col min="3860" max="3860" width="0.75" style="325" customWidth="1"/>
    <col min="3861" max="3861" width="13.75" style="325" customWidth="1"/>
    <col min="3862" max="3865" width="14.375" style="325" customWidth="1"/>
    <col min="3866" max="3866" width="12.875" style="325" customWidth="1"/>
    <col min="3867" max="3867" width="11" style="325" customWidth="1"/>
    <col min="3868" max="3868" width="13.75" style="325" customWidth="1"/>
    <col min="3869" max="3869" width="0.75" style="325" customWidth="1"/>
    <col min="3870" max="3870" width="13.75" style="325" customWidth="1"/>
    <col min="3871" max="3874" width="14.375" style="325" customWidth="1"/>
    <col min="3875" max="3875" width="12.875" style="325" customWidth="1"/>
    <col min="3876" max="3876" width="11" style="325" customWidth="1"/>
    <col min="3877" max="3877" width="13.75" style="325" customWidth="1"/>
    <col min="3878" max="3878" width="0.75" style="325" customWidth="1"/>
    <col min="3879" max="3879" width="13.75" style="325" customWidth="1"/>
    <col min="3880" max="3883" width="14.375" style="325" customWidth="1"/>
    <col min="3884" max="3884" width="12.875" style="325" customWidth="1"/>
    <col min="3885" max="3885" width="11" style="325" customWidth="1"/>
    <col min="3886" max="3886" width="13.75" style="325" customWidth="1"/>
    <col min="3887" max="3887" width="0.75" style="325" customWidth="1"/>
    <col min="3888" max="3888" width="13.75" style="325" customWidth="1"/>
    <col min="3889" max="3892" width="14.375" style="325" customWidth="1"/>
    <col min="3893" max="3893" width="12.875" style="325" customWidth="1"/>
    <col min="3894" max="3894" width="11" style="325" customWidth="1"/>
    <col min="3895" max="3895" width="13.75" style="325" customWidth="1"/>
    <col min="3896" max="3896" width="0.75" style="325" customWidth="1"/>
    <col min="3897" max="3897" width="13.75" style="325" customWidth="1"/>
    <col min="3898" max="3901" width="14.375" style="325" customWidth="1"/>
    <col min="3902" max="3902" width="12.875" style="325" customWidth="1"/>
    <col min="3903" max="3903" width="11" style="325" customWidth="1"/>
    <col min="3904" max="3904" width="13.75" style="325" customWidth="1"/>
    <col min="3905" max="3905" width="0.75" style="325" customWidth="1"/>
    <col min="3906" max="3906" width="13.75" style="325" customWidth="1"/>
    <col min="3907" max="3910" width="14.375" style="325" customWidth="1"/>
    <col min="3911" max="3911" width="12.875" style="325" customWidth="1"/>
    <col min="3912" max="3912" width="11"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1" style="325" customWidth="1"/>
    <col min="3922" max="3922" width="13.75" style="325" customWidth="1"/>
    <col min="3923" max="3950" width="0" style="325" hidden="1" customWidth="1"/>
    <col min="3951" max="3951" width="13.75" style="325" customWidth="1"/>
    <col min="3952" max="3955" width="14.375" style="325" customWidth="1"/>
    <col min="3956" max="3956" width="12.875" style="325" customWidth="1"/>
    <col min="3957" max="3957" width="11" style="325" customWidth="1"/>
    <col min="3958" max="3958" width="13.75" style="325" customWidth="1"/>
    <col min="3959" max="3959" width="17.5" style="325" customWidth="1"/>
    <col min="3960"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1" style="325" customWidth="1"/>
    <col min="4106" max="4106" width="13.75" style="325" customWidth="1"/>
    <col min="4107" max="4107" width="0.75" style="325" customWidth="1"/>
    <col min="4108" max="4108" width="13.75" style="325" customWidth="1"/>
    <col min="4109" max="4112" width="14.375" style="325" customWidth="1"/>
    <col min="4113" max="4113" width="12.875" style="325" customWidth="1"/>
    <col min="4114" max="4114" width="11" style="325" customWidth="1"/>
    <col min="4115" max="4115" width="13.75" style="325" customWidth="1"/>
    <col min="4116" max="4116" width="0.75" style="325" customWidth="1"/>
    <col min="4117" max="4117" width="13.75" style="325" customWidth="1"/>
    <col min="4118" max="4121" width="14.375" style="325" customWidth="1"/>
    <col min="4122" max="4122" width="12.875" style="325" customWidth="1"/>
    <col min="4123" max="4123" width="11" style="325" customWidth="1"/>
    <col min="4124" max="4124" width="13.75" style="325" customWidth="1"/>
    <col min="4125" max="4125" width="0.75" style="325" customWidth="1"/>
    <col min="4126" max="4126" width="13.75" style="325" customWidth="1"/>
    <col min="4127" max="4130" width="14.375" style="325" customWidth="1"/>
    <col min="4131" max="4131" width="12.875" style="325" customWidth="1"/>
    <col min="4132" max="4132" width="11" style="325" customWidth="1"/>
    <col min="4133" max="4133" width="13.75" style="325" customWidth="1"/>
    <col min="4134" max="4134" width="0.75" style="325" customWidth="1"/>
    <col min="4135" max="4135" width="13.75" style="325" customWidth="1"/>
    <col min="4136" max="4139" width="14.375" style="325" customWidth="1"/>
    <col min="4140" max="4140" width="12.875" style="325" customWidth="1"/>
    <col min="4141" max="4141" width="11" style="325" customWidth="1"/>
    <col min="4142" max="4142" width="13.75" style="325" customWidth="1"/>
    <col min="4143" max="4143" width="0.75" style="325" customWidth="1"/>
    <col min="4144" max="4144" width="13.75" style="325" customWidth="1"/>
    <col min="4145" max="4148" width="14.375" style="325" customWidth="1"/>
    <col min="4149" max="4149" width="12.875" style="325" customWidth="1"/>
    <col min="4150" max="4150" width="11" style="325" customWidth="1"/>
    <col min="4151" max="4151" width="13.75" style="325" customWidth="1"/>
    <col min="4152" max="4152" width="0.75" style="325" customWidth="1"/>
    <col min="4153" max="4153" width="13.75" style="325" customWidth="1"/>
    <col min="4154" max="4157" width="14.375" style="325" customWidth="1"/>
    <col min="4158" max="4158" width="12.875" style="325" customWidth="1"/>
    <col min="4159" max="4159" width="11" style="325" customWidth="1"/>
    <col min="4160" max="4160" width="13.75" style="325" customWidth="1"/>
    <col min="4161" max="4161" width="0.75" style="325" customWidth="1"/>
    <col min="4162" max="4162" width="13.75" style="325" customWidth="1"/>
    <col min="4163" max="4166" width="14.375" style="325" customWidth="1"/>
    <col min="4167" max="4167" width="12.875" style="325" customWidth="1"/>
    <col min="4168" max="4168" width="11"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1" style="325" customWidth="1"/>
    <col min="4178" max="4178" width="13.75" style="325" customWidth="1"/>
    <col min="4179" max="4206" width="0" style="325" hidden="1" customWidth="1"/>
    <col min="4207" max="4207" width="13.75" style="325" customWidth="1"/>
    <col min="4208" max="4211" width="14.375" style="325" customWidth="1"/>
    <col min="4212" max="4212" width="12.875" style="325" customWidth="1"/>
    <col min="4213" max="4213" width="11" style="325" customWidth="1"/>
    <col min="4214" max="4214" width="13.75" style="325" customWidth="1"/>
    <col min="4215" max="4215" width="17.5" style="325" customWidth="1"/>
    <col min="4216"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1" style="325" customWidth="1"/>
    <col min="4362" max="4362" width="13.75" style="325" customWidth="1"/>
    <col min="4363" max="4363" width="0.75" style="325" customWidth="1"/>
    <col min="4364" max="4364" width="13.75" style="325" customWidth="1"/>
    <col min="4365" max="4368" width="14.375" style="325" customWidth="1"/>
    <col min="4369" max="4369" width="12.875" style="325" customWidth="1"/>
    <col min="4370" max="4370" width="11" style="325" customWidth="1"/>
    <col min="4371" max="4371" width="13.75" style="325" customWidth="1"/>
    <col min="4372" max="4372" width="0.75" style="325" customWidth="1"/>
    <col min="4373" max="4373" width="13.75" style="325" customWidth="1"/>
    <col min="4374" max="4377" width="14.375" style="325" customWidth="1"/>
    <col min="4378" max="4378" width="12.875" style="325" customWidth="1"/>
    <col min="4379" max="4379" width="11" style="325" customWidth="1"/>
    <col min="4380" max="4380" width="13.75" style="325" customWidth="1"/>
    <col min="4381" max="4381" width="0.75" style="325" customWidth="1"/>
    <col min="4382" max="4382" width="13.75" style="325" customWidth="1"/>
    <col min="4383" max="4386" width="14.375" style="325" customWidth="1"/>
    <col min="4387" max="4387" width="12.875" style="325" customWidth="1"/>
    <col min="4388" max="4388" width="11" style="325" customWidth="1"/>
    <col min="4389" max="4389" width="13.75" style="325" customWidth="1"/>
    <col min="4390" max="4390" width="0.75" style="325" customWidth="1"/>
    <col min="4391" max="4391" width="13.75" style="325" customWidth="1"/>
    <col min="4392" max="4395" width="14.375" style="325" customWidth="1"/>
    <col min="4396" max="4396" width="12.875" style="325" customWidth="1"/>
    <col min="4397" max="4397" width="11" style="325" customWidth="1"/>
    <col min="4398" max="4398" width="13.75" style="325" customWidth="1"/>
    <col min="4399" max="4399" width="0.75" style="325" customWidth="1"/>
    <col min="4400" max="4400" width="13.75" style="325" customWidth="1"/>
    <col min="4401" max="4404" width="14.375" style="325" customWidth="1"/>
    <col min="4405" max="4405" width="12.875" style="325" customWidth="1"/>
    <col min="4406" max="4406" width="11" style="325" customWidth="1"/>
    <col min="4407" max="4407" width="13.75" style="325" customWidth="1"/>
    <col min="4408" max="4408" width="0.75" style="325" customWidth="1"/>
    <col min="4409" max="4409" width="13.75" style="325" customWidth="1"/>
    <col min="4410" max="4413" width="14.375" style="325" customWidth="1"/>
    <col min="4414" max="4414" width="12.875" style="325" customWidth="1"/>
    <col min="4415" max="4415" width="11" style="325" customWidth="1"/>
    <col min="4416" max="4416" width="13.75" style="325" customWidth="1"/>
    <col min="4417" max="4417" width="0.75" style="325" customWidth="1"/>
    <col min="4418" max="4418" width="13.75" style="325" customWidth="1"/>
    <col min="4419" max="4422" width="14.375" style="325" customWidth="1"/>
    <col min="4423" max="4423" width="12.875" style="325" customWidth="1"/>
    <col min="4424" max="4424" width="11"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1" style="325" customWidth="1"/>
    <col min="4434" max="4434" width="13.75" style="325" customWidth="1"/>
    <col min="4435" max="4462" width="0" style="325" hidden="1" customWidth="1"/>
    <col min="4463" max="4463" width="13.75" style="325" customWidth="1"/>
    <col min="4464" max="4467" width="14.375" style="325" customWidth="1"/>
    <col min="4468" max="4468" width="12.875" style="325" customWidth="1"/>
    <col min="4469" max="4469" width="11" style="325" customWidth="1"/>
    <col min="4470" max="4470" width="13.75" style="325" customWidth="1"/>
    <col min="4471" max="4471" width="17.5" style="325" customWidth="1"/>
    <col min="4472"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1" style="325" customWidth="1"/>
    <col min="4618" max="4618" width="13.75" style="325" customWidth="1"/>
    <col min="4619" max="4619" width="0.75" style="325" customWidth="1"/>
    <col min="4620" max="4620" width="13.75" style="325" customWidth="1"/>
    <col min="4621" max="4624" width="14.375" style="325" customWidth="1"/>
    <col min="4625" max="4625" width="12.875" style="325" customWidth="1"/>
    <col min="4626" max="4626" width="11" style="325" customWidth="1"/>
    <col min="4627" max="4627" width="13.75" style="325" customWidth="1"/>
    <col min="4628" max="4628" width="0.75" style="325" customWidth="1"/>
    <col min="4629" max="4629" width="13.75" style="325" customWidth="1"/>
    <col min="4630" max="4633" width="14.375" style="325" customWidth="1"/>
    <col min="4634" max="4634" width="12.875" style="325" customWidth="1"/>
    <col min="4635" max="4635" width="11" style="325" customWidth="1"/>
    <col min="4636" max="4636" width="13.75" style="325" customWidth="1"/>
    <col min="4637" max="4637" width="0.75" style="325" customWidth="1"/>
    <col min="4638" max="4638" width="13.75" style="325" customWidth="1"/>
    <col min="4639" max="4642" width="14.375" style="325" customWidth="1"/>
    <col min="4643" max="4643" width="12.875" style="325" customWidth="1"/>
    <col min="4644" max="4644" width="11" style="325" customWidth="1"/>
    <col min="4645" max="4645" width="13.75" style="325" customWidth="1"/>
    <col min="4646" max="4646" width="0.75" style="325" customWidth="1"/>
    <col min="4647" max="4647" width="13.75" style="325" customWidth="1"/>
    <col min="4648" max="4651" width="14.375" style="325" customWidth="1"/>
    <col min="4652" max="4652" width="12.875" style="325" customWidth="1"/>
    <col min="4653" max="4653" width="11" style="325" customWidth="1"/>
    <col min="4654" max="4654" width="13.75" style="325" customWidth="1"/>
    <col min="4655" max="4655" width="0.75" style="325" customWidth="1"/>
    <col min="4656" max="4656" width="13.75" style="325" customWidth="1"/>
    <col min="4657" max="4660" width="14.375" style="325" customWidth="1"/>
    <col min="4661" max="4661" width="12.875" style="325" customWidth="1"/>
    <col min="4662" max="4662" width="11" style="325" customWidth="1"/>
    <col min="4663" max="4663" width="13.75" style="325" customWidth="1"/>
    <col min="4664" max="4664" width="0.75" style="325" customWidth="1"/>
    <col min="4665" max="4665" width="13.75" style="325" customWidth="1"/>
    <col min="4666" max="4669" width="14.375" style="325" customWidth="1"/>
    <col min="4670" max="4670" width="12.875" style="325" customWidth="1"/>
    <col min="4671" max="4671" width="11" style="325" customWidth="1"/>
    <col min="4672" max="4672" width="13.75" style="325" customWidth="1"/>
    <col min="4673" max="4673" width="0.75" style="325" customWidth="1"/>
    <col min="4674" max="4674" width="13.75" style="325" customWidth="1"/>
    <col min="4675" max="4678" width="14.375" style="325" customWidth="1"/>
    <col min="4679" max="4679" width="12.875" style="325" customWidth="1"/>
    <col min="4680" max="4680" width="11"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1" style="325" customWidth="1"/>
    <col min="4690" max="4690" width="13.75" style="325" customWidth="1"/>
    <col min="4691" max="4718" width="0" style="325" hidden="1" customWidth="1"/>
    <col min="4719" max="4719" width="13.75" style="325" customWidth="1"/>
    <col min="4720" max="4723" width="14.375" style="325" customWidth="1"/>
    <col min="4724" max="4724" width="12.875" style="325" customWidth="1"/>
    <col min="4725" max="4725" width="11" style="325" customWidth="1"/>
    <col min="4726" max="4726" width="13.75" style="325" customWidth="1"/>
    <col min="4727" max="4727" width="17.5" style="325" customWidth="1"/>
    <col min="4728"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1" style="325" customWidth="1"/>
    <col min="4874" max="4874" width="13.75" style="325" customWidth="1"/>
    <col min="4875" max="4875" width="0.75" style="325" customWidth="1"/>
    <col min="4876" max="4876" width="13.75" style="325" customWidth="1"/>
    <col min="4877" max="4880" width="14.375" style="325" customWidth="1"/>
    <col min="4881" max="4881" width="12.875" style="325" customWidth="1"/>
    <col min="4882" max="4882" width="11" style="325" customWidth="1"/>
    <col min="4883" max="4883" width="13.75" style="325" customWidth="1"/>
    <col min="4884" max="4884" width="0.75" style="325" customWidth="1"/>
    <col min="4885" max="4885" width="13.75" style="325" customWidth="1"/>
    <col min="4886" max="4889" width="14.375" style="325" customWidth="1"/>
    <col min="4890" max="4890" width="12.875" style="325" customWidth="1"/>
    <col min="4891" max="4891" width="11" style="325" customWidth="1"/>
    <col min="4892" max="4892" width="13.75" style="325" customWidth="1"/>
    <col min="4893" max="4893" width="0.75" style="325" customWidth="1"/>
    <col min="4894" max="4894" width="13.75" style="325" customWidth="1"/>
    <col min="4895" max="4898" width="14.375" style="325" customWidth="1"/>
    <col min="4899" max="4899" width="12.875" style="325" customWidth="1"/>
    <col min="4900" max="4900" width="11" style="325" customWidth="1"/>
    <col min="4901" max="4901" width="13.75" style="325" customWidth="1"/>
    <col min="4902" max="4902" width="0.75" style="325" customWidth="1"/>
    <col min="4903" max="4903" width="13.75" style="325" customWidth="1"/>
    <col min="4904" max="4907" width="14.375" style="325" customWidth="1"/>
    <col min="4908" max="4908" width="12.875" style="325" customWidth="1"/>
    <col min="4909" max="4909" width="11" style="325" customWidth="1"/>
    <col min="4910" max="4910" width="13.75" style="325" customWidth="1"/>
    <col min="4911" max="4911" width="0.75" style="325" customWidth="1"/>
    <col min="4912" max="4912" width="13.75" style="325" customWidth="1"/>
    <col min="4913" max="4916" width="14.375" style="325" customWidth="1"/>
    <col min="4917" max="4917" width="12.875" style="325" customWidth="1"/>
    <col min="4918" max="4918" width="11" style="325" customWidth="1"/>
    <col min="4919" max="4919" width="13.75" style="325" customWidth="1"/>
    <col min="4920" max="4920" width="0.75" style="325" customWidth="1"/>
    <col min="4921" max="4921" width="13.75" style="325" customWidth="1"/>
    <col min="4922" max="4925" width="14.375" style="325" customWidth="1"/>
    <col min="4926" max="4926" width="12.875" style="325" customWidth="1"/>
    <col min="4927" max="4927" width="11" style="325" customWidth="1"/>
    <col min="4928" max="4928" width="13.75" style="325" customWidth="1"/>
    <col min="4929" max="4929" width="0.75" style="325" customWidth="1"/>
    <col min="4930" max="4930" width="13.75" style="325" customWidth="1"/>
    <col min="4931" max="4934" width="14.375" style="325" customWidth="1"/>
    <col min="4935" max="4935" width="12.875" style="325" customWidth="1"/>
    <col min="4936" max="4936" width="11"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1" style="325" customWidth="1"/>
    <col min="4946" max="4946" width="13.75" style="325" customWidth="1"/>
    <col min="4947" max="4974" width="0" style="325" hidden="1" customWidth="1"/>
    <col min="4975" max="4975" width="13.75" style="325" customWidth="1"/>
    <col min="4976" max="4979" width="14.375" style="325" customWidth="1"/>
    <col min="4980" max="4980" width="12.875" style="325" customWidth="1"/>
    <col min="4981" max="4981" width="11" style="325" customWidth="1"/>
    <col min="4982" max="4982" width="13.75" style="325" customWidth="1"/>
    <col min="4983" max="4983" width="17.5" style="325" customWidth="1"/>
    <col min="4984"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1" style="325" customWidth="1"/>
    <col min="5130" max="5130" width="13.75" style="325" customWidth="1"/>
    <col min="5131" max="5131" width="0.75" style="325" customWidth="1"/>
    <col min="5132" max="5132" width="13.75" style="325" customWidth="1"/>
    <col min="5133" max="5136" width="14.375" style="325" customWidth="1"/>
    <col min="5137" max="5137" width="12.875" style="325" customWidth="1"/>
    <col min="5138" max="5138" width="11" style="325" customWidth="1"/>
    <col min="5139" max="5139" width="13.75" style="325" customWidth="1"/>
    <col min="5140" max="5140" width="0.75" style="325" customWidth="1"/>
    <col min="5141" max="5141" width="13.75" style="325" customWidth="1"/>
    <col min="5142" max="5145" width="14.375" style="325" customWidth="1"/>
    <col min="5146" max="5146" width="12.875" style="325" customWidth="1"/>
    <col min="5147" max="5147" width="11" style="325" customWidth="1"/>
    <col min="5148" max="5148" width="13.75" style="325" customWidth="1"/>
    <col min="5149" max="5149" width="0.75" style="325" customWidth="1"/>
    <col min="5150" max="5150" width="13.75" style="325" customWidth="1"/>
    <col min="5151" max="5154" width="14.375" style="325" customWidth="1"/>
    <col min="5155" max="5155" width="12.875" style="325" customWidth="1"/>
    <col min="5156" max="5156" width="11" style="325" customWidth="1"/>
    <col min="5157" max="5157" width="13.75" style="325" customWidth="1"/>
    <col min="5158" max="5158" width="0.75" style="325" customWidth="1"/>
    <col min="5159" max="5159" width="13.75" style="325" customWidth="1"/>
    <col min="5160" max="5163" width="14.375" style="325" customWidth="1"/>
    <col min="5164" max="5164" width="12.875" style="325" customWidth="1"/>
    <col min="5165" max="5165" width="11" style="325" customWidth="1"/>
    <col min="5166" max="5166" width="13.75" style="325" customWidth="1"/>
    <col min="5167" max="5167" width="0.75" style="325" customWidth="1"/>
    <col min="5168" max="5168" width="13.75" style="325" customWidth="1"/>
    <col min="5169" max="5172" width="14.375" style="325" customWidth="1"/>
    <col min="5173" max="5173" width="12.875" style="325" customWidth="1"/>
    <col min="5174" max="5174" width="11" style="325" customWidth="1"/>
    <col min="5175" max="5175" width="13.75" style="325" customWidth="1"/>
    <col min="5176" max="5176" width="0.75" style="325" customWidth="1"/>
    <col min="5177" max="5177" width="13.75" style="325" customWidth="1"/>
    <col min="5178" max="5181" width="14.375" style="325" customWidth="1"/>
    <col min="5182" max="5182" width="12.875" style="325" customWidth="1"/>
    <col min="5183" max="5183" width="11" style="325" customWidth="1"/>
    <col min="5184" max="5184" width="13.75" style="325" customWidth="1"/>
    <col min="5185" max="5185" width="0.75" style="325" customWidth="1"/>
    <col min="5186" max="5186" width="13.75" style="325" customWidth="1"/>
    <col min="5187" max="5190" width="14.375" style="325" customWidth="1"/>
    <col min="5191" max="5191" width="12.875" style="325" customWidth="1"/>
    <col min="5192" max="5192" width="11"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1" style="325" customWidth="1"/>
    <col min="5202" max="5202" width="13.75" style="325" customWidth="1"/>
    <col min="5203" max="5230" width="0" style="325" hidden="1" customWidth="1"/>
    <col min="5231" max="5231" width="13.75" style="325" customWidth="1"/>
    <col min="5232" max="5235" width="14.375" style="325" customWidth="1"/>
    <col min="5236" max="5236" width="12.875" style="325" customWidth="1"/>
    <col min="5237" max="5237" width="11" style="325" customWidth="1"/>
    <col min="5238" max="5238" width="13.75" style="325" customWidth="1"/>
    <col min="5239" max="5239" width="17.5" style="325" customWidth="1"/>
    <col min="5240"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1" style="325" customWidth="1"/>
    <col min="5386" max="5386" width="13.75" style="325" customWidth="1"/>
    <col min="5387" max="5387" width="0.75" style="325" customWidth="1"/>
    <col min="5388" max="5388" width="13.75" style="325" customWidth="1"/>
    <col min="5389" max="5392" width="14.375" style="325" customWidth="1"/>
    <col min="5393" max="5393" width="12.875" style="325" customWidth="1"/>
    <col min="5394" max="5394" width="11" style="325" customWidth="1"/>
    <col min="5395" max="5395" width="13.75" style="325" customWidth="1"/>
    <col min="5396" max="5396" width="0.75" style="325" customWidth="1"/>
    <col min="5397" max="5397" width="13.75" style="325" customWidth="1"/>
    <col min="5398" max="5401" width="14.375" style="325" customWidth="1"/>
    <col min="5402" max="5402" width="12.875" style="325" customWidth="1"/>
    <col min="5403" max="5403" width="11" style="325" customWidth="1"/>
    <col min="5404" max="5404" width="13.75" style="325" customWidth="1"/>
    <col min="5405" max="5405" width="0.75" style="325" customWidth="1"/>
    <col min="5406" max="5406" width="13.75" style="325" customWidth="1"/>
    <col min="5407" max="5410" width="14.375" style="325" customWidth="1"/>
    <col min="5411" max="5411" width="12.875" style="325" customWidth="1"/>
    <col min="5412" max="5412" width="11" style="325" customWidth="1"/>
    <col min="5413" max="5413" width="13.75" style="325" customWidth="1"/>
    <col min="5414" max="5414" width="0.75" style="325" customWidth="1"/>
    <col min="5415" max="5415" width="13.75" style="325" customWidth="1"/>
    <col min="5416" max="5419" width="14.375" style="325" customWidth="1"/>
    <col min="5420" max="5420" width="12.875" style="325" customWidth="1"/>
    <col min="5421" max="5421" width="11" style="325" customWidth="1"/>
    <col min="5422" max="5422" width="13.75" style="325" customWidth="1"/>
    <col min="5423" max="5423" width="0.75" style="325" customWidth="1"/>
    <col min="5424" max="5424" width="13.75" style="325" customWidth="1"/>
    <col min="5425" max="5428" width="14.375" style="325" customWidth="1"/>
    <col min="5429" max="5429" width="12.875" style="325" customWidth="1"/>
    <col min="5430" max="5430" width="11" style="325" customWidth="1"/>
    <col min="5431" max="5431" width="13.75" style="325" customWidth="1"/>
    <col min="5432" max="5432" width="0.75" style="325" customWidth="1"/>
    <col min="5433" max="5433" width="13.75" style="325" customWidth="1"/>
    <col min="5434" max="5437" width="14.375" style="325" customWidth="1"/>
    <col min="5438" max="5438" width="12.875" style="325" customWidth="1"/>
    <col min="5439" max="5439" width="11" style="325" customWidth="1"/>
    <col min="5440" max="5440" width="13.75" style="325" customWidth="1"/>
    <col min="5441" max="5441" width="0.75" style="325" customWidth="1"/>
    <col min="5442" max="5442" width="13.75" style="325" customWidth="1"/>
    <col min="5443" max="5446" width="14.375" style="325" customWidth="1"/>
    <col min="5447" max="5447" width="12.875" style="325" customWidth="1"/>
    <col min="5448" max="5448" width="11"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1" style="325" customWidth="1"/>
    <col min="5458" max="5458" width="13.75" style="325" customWidth="1"/>
    <col min="5459" max="5486" width="0" style="325" hidden="1" customWidth="1"/>
    <col min="5487" max="5487" width="13.75" style="325" customWidth="1"/>
    <col min="5488" max="5491" width="14.375" style="325" customWidth="1"/>
    <col min="5492" max="5492" width="12.875" style="325" customWidth="1"/>
    <col min="5493" max="5493" width="11" style="325" customWidth="1"/>
    <col min="5494" max="5494" width="13.75" style="325" customWidth="1"/>
    <col min="5495" max="5495" width="17.5" style="325" customWidth="1"/>
    <col min="5496"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1" style="325" customWidth="1"/>
    <col min="5642" max="5642" width="13.75" style="325" customWidth="1"/>
    <col min="5643" max="5643" width="0.75" style="325" customWidth="1"/>
    <col min="5644" max="5644" width="13.75" style="325" customWidth="1"/>
    <col min="5645" max="5648" width="14.375" style="325" customWidth="1"/>
    <col min="5649" max="5649" width="12.875" style="325" customWidth="1"/>
    <col min="5650" max="5650" width="11" style="325" customWidth="1"/>
    <col min="5651" max="5651" width="13.75" style="325" customWidth="1"/>
    <col min="5652" max="5652" width="0.75" style="325" customWidth="1"/>
    <col min="5653" max="5653" width="13.75" style="325" customWidth="1"/>
    <col min="5654" max="5657" width="14.375" style="325" customWidth="1"/>
    <col min="5658" max="5658" width="12.875" style="325" customWidth="1"/>
    <col min="5659" max="5659" width="11" style="325" customWidth="1"/>
    <col min="5660" max="5660" width="13.75" style="325" customWidth="1"/>
    <col min="5661" max="5661" width="0.75" style="325" customWidth="1"/>
    <col min="5662" max="5662" width="13.75" style="325" customWidth="1"/>
    <col min="5663" max="5666" width="14.375" style="325" customWidth="1"/>
    <col min="5667" max="5667" width="12.875" style="325" customWidth="1"/>
    <col min="5668" max="5668" width="11" style="325" customWidth="1"/>
    <col min="5669" max="5669" width="13.75" style="325" customWidth="1"/>
    <col min="5670" max="5670" width="0.75" style="325" customWidth="1"/>
    <col min="5671" max="5671" width="13.75" style="325" customWidth="1"/>
    <col min="5672" max="5675" width="14.375" style="325" customWidth="1"/>
    <col min="5676" max="5676" width="12.875" style="325" customWidth="1"/>
    <col min="5677" max="5677" width="11" style="325" customWidth="1"/>
    <col min="5678" max="5678" width="13.75" style="325" customWidth="1"/>
    <col min="5679" max="5679" width="0.75" style="325" customWidth="1"/>
    <col min="5680" max="5680" width="13.75" style="325" customWidth="1"/>
    <col min="5681" max="5684" width="14.375" style="325" customWidth="1"/>
    <col min="5685" max="5685" width="12.875" style="325" customWidth="1"/>
    <col min="5686" max="5686" width="11" style="325" customWidth="1"/>
    <col min="5687" max="5687" width="13.75" style="325" customWidth="1"/>
    <col min="5688" max="5688" width="0.75" style="325" customWidth="1"/>
    <col min="5689" max="5689" width="13.75" style="325" customWidth="1"/>
    <col min="5690" max="5693" width="14.375" style="325" customWidth="1"/>
    <col min="5694" max="5694" width="12.875" style="325" customWidth="1"/>
    <col min="5695" max="5695" width="11" style="325" customWidth="1"/>
    <col min="5696" max="5696" width="13.75" style="325" customWidth="1"/>
    <col min="5697" max="5697" width="0.75" style="325" customWidth="1"/>
    <col min="5698" max="5698" width="13.75" style="325" customWidth="1"/>
    <col min="5699" max="5702" width="14.375" style="325" customWidth="1"/>
    <col min="5703" max="5703" width="12.875" style="325" customWidth="1"/>
    <col min="5704" max="5704" width="11"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1" style="325" customWidth="1"/>
    <col min="5714" max="5714" width="13.75" style="325" customWidth="1"/>
    <col min="5715" max="5742" width="0" style="325" hidden="1" customWidth="1"/>
    <col min="5743" max="5743" width="13.75" style="325" customWidth="1"/>
    <col min="5744" max="5747" width="14.375" style="325" customWidth="1"/>
    <col min="5748" max="5748" width="12.875" style="325" customWidth="1"/>
    <col min="5749" max="5749" width="11" style="325" customWidth="1"/>
    <col min="5750" max="5750" width="13.75" style="325" customWidth="1"/>
    <col min="5751" max="5751" width="17.5" style="325" customWidth="1"/>
    <col min="5752"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1" style="325" customWidth="1"/>
    <col min="5898" max="5898" width="13.75" style="325" customWidth="1"/>
    <col min="5899" max="5899" width="0.75" style="325" customWidth="1"/>
    <col min="5900" max="5900" width="13.75" style="325" customWidth="1"/>
    <col min="5901" max="5904" width="14.375" style="325" customWidth="1"/>
    <col min="5905" max="5905" width="12.875" style="325" customWidth="1"/>
    <col min="5906" max="5906" width="11" style="325" customWidth="1"/>
    <col min="5907" max="5907" width="13.75" style="325" customWidth="1"/>
    <col min="5908" max="5908" width="0.75" style="325" customWidth="1"/>
    <col min="5909" max="5909" width="13.75" style="325" customWidth="1"/>
    <col min="5910" max="5913" width="14.375" style="325" customWidth="1"/>
    <col min="5914" max="5914" width="12.875" style="325" customWidth="1"/>
    <col min="5915" max="5915" width="11" style="325" customWidth="1"/>
    <col min="5916" max="5916" width="13.75" style="325" customWidth="1"/>
    <col min="5917" max="5917" width="0.75" style="325" customWidth="1"/>
    <col min="5918" max="5918" width="13.75" style="325" customWidth="1"/>
    <col min="5919" max="5922" width="14.375" style="325" customWidth="1"/>
    <col min="5923" max="5923" width="12.875" style="325" customWidth="1"/>
    <col min="5924" max="5924" width="11" style="325" customWidth="1"/>
    <col min="5925" max="5925" width="13.75" style="325" customWidth="1"/>
    <col min="5926" max="5926" width="0.75" style="325" customWidth="1"/>
    <col min="5927" max="5927" width="13.75" style="325" customWidth="1"/>
    <col min="5928" max="5931" width="14.375" style="325" customWidth="1"/>
    <col min="5932" max="5932" width="12.875" style="325" customWidth="1"/>
    <col min="5933" max="5933" width="11" style="325" customWidth="1"/>
    <col min="5934" max="5934" width="13.75" style="325" customWidth="1"/>
    <col min="5935" max="5935" width="0.75" style="325" customWidth="1"/>
    <col min="5936" max="5936" width="13.75" style="325" customWidth="1"/>
    <col min="5937" max="5940" width="14.375" style="325" customWidth="1"/>
    <col min="5941" max="5941" width="12.875" style="325" customWidth="1"/>
    <col min="5942" max="5942" width="11" style="325" customWidth="1"/>
    <col min="5943" max="5943" width="13.75" style="325" customWidth="1"/>
    <col min="5944" max="5944" width="0.75" style="325" customWidth="1"/>
    <col min="5945" max="5945" width="13.75" style="325" customWidth="1"/>
    <col min="5946" max="5949" width="14.375" style="325" customWidth="1"/>
    <col min="5950" max="5950" width="12.875" style="325" customWidth="1"/>
    <col min="5951" max="5951" width="11" style="325" customWidth="1"/>
    <col min="5952" max="5952" width="13.75" style="325" customWidth="1"/>
    <col min="5953" max="5953" width="0.75" style="325" customWidth="1"/>
    <col min="5954" max="5954" width="13.75" style="325" customWidth="1"/>
    <col min="5955" max="5958" width="14.375" style="325" customWidth="1"/>
    <col min="5959" max="5959" width="12.875" style="325" customWidth="1"/>
    <col min="5960" max="5960" width="11"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1" style="325" customWidth="1"/>
    <col min="5970" max="5970" width="13.75" style="325" customWidth="1"/>
    <col min="5971" max="5998" width="0" style="325" hidden="1" customWidth="1"/>
    <col min="5999" max="5999" width="13.75" style="325" customWidth="1"/>
    <col min="6000" max="6003" width="14.375" style="325" customWidth="1"/>
    <col min="6004" max="6004" width="12.875" style="325" customWidth="1"/>
    <col min="6005" max="6005" width="11" style="325" customWidth="1"/>
    <col min="6006" max="6006" width="13.75" style="325" customWidth="1"/>
    <col min="6007" max="6007" width="17.5" style="325" customWidth="1"/>
    <col min="6008"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1" style="325" customWidth="1"/>
    <col min="6154" max="6154" width="13.75" style="325" customWidth="1"/>
    <col min="6155" max="6155" width="0.75" style="325" customWidth="1"/>
    <col min="6156" max="6156" width="13.75" style="325" customWidth="1"/>
    <col min="6157" max="6160" width="14.375" style="325" customWidth="1"/>
    <col min="6161" max="6161" width="12.875" style="325" customWidth="1"/>
    <col min="6162" max="6162" width="11" style="325" customWidth="1"/>
    <col min="6163" max="6163" width="13.75" style="325" customWidth="1"/>
    <col min="6164" max="6164" width="0.75" style="325" customWidth="1"/>
    <col min="6165" max="6165" width="13.75" style="325" customWidth="1"/>
    <col min="6166" max="6169" width="14.375" style="325" customWidth="1"/>
    <col min="6170" max="6170" width="12.875" style="325" customWidth="1"/>
    <col min="6171" max="6171" width="11" style="325" customWidth="1"/>
    <col min="6172" max="6172" width="13.75" style="325" customWidth="1"/>
    <col min="6173" max="6173" width="0.75" style="325" customWidth="1"/>
    <col min="6174" max="6174" width="13.75" style="325" customWidth="1"/>
    <col min="6175" max="6178" width="14.375" style="325" customWidth="1"/>
    <col min="6179" max="6179" width="12.875" style="325" customWidth="1"/>
    <col min="6180" max="6180" width="11" style="325" customWidth="1"/>
    <col min="6181" max="6181" width="13.75" style="325" customWidth="1"/>
    <col min="6182" max="6182" width="0.75" style="325" customWidth="1"/>
    <col min="6183" max="6183" width="13.75" style="325" customWidth="1"/>
    <col min="6184" max="6187" width="14.375" style="325" customWidth="1"/>
    <col min="6188" max="6188" width="12.875" style="325" customWidth="1"/>
    <col min="6189" max="6189" width="11" style="325" customWidth="1"/>
    <col min="6190" max="6190" width="13.75" style="325" customWidth="1"/>
    <col min="6191" max="6191" width="0.75" style="325" customWidth="1"/>
    <col min="6192" max="6192" width="13.75" style="325" customWidth="1"/>
    <col min="6193" max="6196" width="14.375" style="325" customWidth="1"/>
    <col min="6197" max="6197" width="12.875" style="325" customWidth="1"/>
    <col min="6198" max="6198" width="11" style="325" customWidth="1"/>
    <col min="6199" max="6199" width="13.75" style="325" customWidth="1"/>
    <col min="6200" max="6200" width="0.75" style="325" customWidth="1"/>
    <col min="6201" max="6201" width="13.75" style="325" customWidth="1"/>
    <col min="6202" max="6205" width="14.375" style="325" customWidth="1"/>
    <col min="6206" max="6206" width="12.875" style="325" customWidth="1"/>
    <col min="6207" max="6207" width="11" style="325" customWidth="1"/>
    <col min="6208" max="6208" width="13.75" style="325" customWidth="1"/>
    <col min="6209" max="6209" width="0.75" style="325" customWidth="1"/>
    <col min="6210" max="6210" width="13.75" style="325" customWidth="1"/>
    <col min="6211" max="6214" width="14.375" style="325" customWidth="1"/>
    <col min="6215" max="6215" width="12.875" style="325" customWidth="1"/>
    <col min="6216" max="6216" width="11"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1" style="325" customWidth="1"/>
    <col min="6226" max="6226" width="13.75" style="325" customWidth="1"/>
    <col min="6227" max="6254" width="0" style="325" hidden="1" customWidth="1"/>
    <col min="6255" max="6255" width="13.75" style="325" customWidth="1"/>
    <col min="6256" max="6259" width="14.375" style="325" customWidth="1"/>
    <col min="6260" max="6260" width="12.875" style="325" customWidth="1"/>
    <col min="6261" max="6261" width="11" style="325" customWidth="1"/>
    <col min="6262" max="6262" width="13.75" style="325" customWidth="1"/>
    <col min="6263" max="6263" width="17.5" style="325" customWidth="1"/>
    <col min="6264"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1" style="325" customWidth="1"/>
    <col min="6410" max="6410" width="13.75" style="325" customWidth="1"/>
    <col min="6411" max="6411" width="0.75" style="325" customWidth="1"/>
    <col min="6412" max="6412" width="13.75" style="325" customWidth="1"/>
    <col min="6413" max="6416" width="14.375" style="325" customWidth="1"/>
    <col min="6417" max="6417" width="12.875" style="325" customWidth="1"/>
    <col min="6418" max="6418" width="11" style="325" customWidth="1"/>
    <col min="6419" max="6419" width="13.75" style="325" customWidth="1"/>
    <col min="6420" max="6420" width="0.75" style="325" customWidth="1"/>
    <col min="6421" max="6421" width="13.75" style="325" customWidth="1"/>
    <col min="6422" max="6425" width="14.375" style="325" customWidth="1"/>
    <col min="6426" max="6426" width="12.875" style="325" customWidth="1"/>
    <col min="6427" max="6427" width="11" style="325" customWidth="1"/>
    <col min="6428" max="6428" width="13.75" style="325" customWidth="1"/>
    <col min="6429" max="6429" width="0.75" style="325" customWidth="1"/>
    <col min="6430" max="6430" width="13.75" style="325" customWidth="1"/>
    <col min="6431" max="6434" width="14.375" style="325" customWidth="1"/>
    <col min="6435" max="6435" width="12.875" style="325" customWidth="1"/>
    <col min="6436" max="6436" width="11" style="325" customWidth="1"/>
    <col min="6437" max="6437" width="13.75" style="325" customWidth="1"/>
    <col min="6438" max="6438" width="0.75" style="325" customWidth="1"/>
    <col min="6439" max="6439" width="13.75" style="325" customWidth="1"/>
    <col min="6440" max="6443" width="14.375" style="325" customWidth="1"/>
    <col min="6444" max="6444" width="12.875" style="325" customWidth="1"/>
    <col min="6445" max="6445" width="11" style="325" customWidth="1"/>
    <col min="6446" max="6446" width="13.75" style="325" customWidth="1"/>
    <col min="6447" max="6447" width="0.75" style="325" customWidth="1"/>
    <col min="6448" max="6448" width="13.75" style="325" customWidth="1"/>
    <col min="6449" max="6452" width="14.375" style="325" customWidth="1"/>
    <col min="6453" max="6453" width="12.875" style="325" customWidth="1"/>
    <col min="6454" max="6454" width="11" style="325" customWidth="1"/>
    <col min="6455" max="6455" width="13.75" style="325" customWidth="1"/>
    <col min="6456" max="6456" width="0.75" style="325" customWidth="1"/>
    <col min="6457" max="6457" width="13.75" style="325" customWidth="1"/>
    <col min="6458" max="6461" width="14.375" style="325" customWidth="1"/>
    <col min="6462" max="6462" width="12.875" style="325" customWidth="1"/>
    <col min="6463" max="6463" width="11" style="325" customWidth="1"/>
    <col min="6464" max="6464" width="13.75" style="325" customWidth="1"/>
    <col min="6465" max="6465" width="0.75" style="325" customWidth="1"/>
    <col min="6466" max="6466" width="13.75" style="325" customWidth="1"/>
    <col min="6467" max="6470" width="14.375" style="325" customWidth="1"/>
    <col min="6471" max="6471" width="12.875" style="325" customWidth="1"/>
    <col min="6472" max="6472" width="11"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1" style="325" customWidth="1"/>
    <col min="6482" max="6482" width="13.75" style="325" customWidth="1"/>
    <col min="6483" max="6510" width="0" style="325" hidden="1" customWidth="1"/>
    <col min="6511" max="6511" width="13.75" style="325" customWidth="1"/>
    <col min="6512" max="6515" width="14.375" style="325" customWidth="1"/>
    <col min="6516" max="6516" width="12.875" style="325" customWidth="1"/>
    <col min="6517" max="6517" width="11" style="325" customWidth="1"/>
    <col min="6518" max="6518" width="13.75" style="325" customWidth="1"/>
    <col min="6519" max="6519" width="17.5" style="325" customWidth="1"/>
    <col min="6520"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1" style="325" customWidth="1"/>
    <col min="6666" max="6666" width="13.75" style="325" customWidth="1"/>
    <col min="6667" max="6667" width="0.75" style="325" customWidth="1"/>
    <col min="6668" max="6668" width="13.75" style="325" customWidth="1"/>
    <col min="6669" max="6672" width="14.375" style="325" customWidth="1"/>
    <col min="6673" max="6673" width="12.875" style="325" customWidth="1"/>
    <col min="6674" max="6674" width="11" style="325" customWidth="1"/>
    <col min="6675" max="6675" width="13.75" style="325" customWidth="1"/>
    <col min="6676" max="6676" width="0.75" style="325" customWidth="1"/>
    <col min="6677" max="6677" width="13.75" style="325" customWidth="1"/>
    <col min="6678" max="6681" width="14.375" style="325" customWidth="1"/>
    <col min="6682" max="6682" width="12.875" style="325" customWidth="1"/>
    <col min="6683" max="6683" width="11" style="325" customWidth="1"/>
    <col min="6684" max="6684" width="13.75" style="325" customWidth="1"/>
    <col min="6685" max="6685" width="0.75" style="325" customWidth="1"/>
    <col min="6686" max="6686" width="13.75" style="325" customWidth="1"/>
    <col min="6687" max="6690" width="14.375" style="325" customWidth="1"/>
    <col min="6691" max="6691" width="12.875" style="325" customWidth="1"/>
    <col min="6692" max="6692" width="11" style="325" customWidth="1"/>
    <col min="6693" max="6693" width="13.75" style="325" customWidth="1"/>
    <col min="6694" max="6694" width="0.75" style="325" customWidth="1"/>
    <col min="6695" max="6695" width="13.75" style="325" customWidth="1"/>
    <col min="6696" max="6699" width="14.375" style="325" customWidth="1"/>
    <col min="6700" max="6700" width="12.875" style="325" customWidth="1"/>
    <col min="6701" max="6701" width="11" style="325" customWidth="1"/>
    <col min="6702" max="6702" width="13.75" style="325" customWidth="1"/>
    <col min="6703" max="6703" width="0.75" style="325" customWidth="1"/>
    <col min="6704" max="6704" width="13.75" style="325" customWidth="1"/>
    <col min="6705" max="6708" width="14.375" style="325" customWidth="1"/>
    <col min="6709" max="6709" width="12.875" style="325" customWidth="1"/>
    <col min="6710" max="6710" width="11" style="325" customWidth="1"/>
    <col min="6711" max="6711" width="13.75" style="325" customWidth="1"/>
    <col min="6712" max="6712" width="0.75" style="325" customWidth="1"/>
    <col min="6713" max="6713" width="13.75" style="325" customWidth="1"/>
    <col min="6714" max="6717" width="14.375" style="325" customWidth="1"/>
    <col min="6718" max="6718" width="12.875" style="325" customWidth="1"/>
    <col min="6719" max="6719" width="11" style="325" customWidth="1"/>
    <col min="6720" max="6720" width="13.75" style="325" customWidth="1"/>
    <col min="6721" max="6721" width="0.75" style="325" customWidth="1"/>
    <col min="6722" max="6722" width="13.75" style="325" customWidth="1"/>
    <col min="6723" max="6726" width="14.375" style="325" customWidth="1"/>
    <col min="6727" max="6727" width="12.875" style="325" customWidth="1"/>
    <col min="6728" max="6728" width="11"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1" style="325" customWidth="1"/>
    <col min="6738" max="6738" width="13.75" style="325" customWidth="1"/>
    <col min="6739" max="6766" width="0" style="325" hidden="1" customWidth="1"/>
    <col min="6767" max="6767" width="13.75" style="325" customWidth="1"/>
    <col min="6768" max="6771" width="14.375" style="325" customWidth="1"/>
    <col min="6772" max="6772" width="12.875" style="325" customWidth="1"/>
    <col min="6773" max="6773" width="11" style="325" customWidth="1"/>
    <col min="6774" max="6774" width="13.75" style="325" customWidth="1"/>
    <col min="6775" max="6775" width="17.5" style="325" customWidth="1"/>
    <col min="6776"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1" style="325" customWidth="1"/>
    <col min="6922" max="6922" width="13.75" style="325" customWidth="1"/>
    <col min="6923" max="6923" width="0.75" style="325" customWidth="1"/>
    <col min="6924" max="6924" width="13.75" style="325" customWidth="1"/>
    <col min="6925" max="6928" width="14.375" style="325" customWidth="1"/>
    <col min="6929" max="6929" width="12.875" style="325" customWidth="1"/>
    <col min="6930" max="6930" width="11" style="325" customWidth="1"/>
    <col min="6931" max="6931" width="13.75" style="325" customWidth="1"/>
    <col min="6932" max="6932" width="0.75" style="325" customWidth="1"/>
    <col min="6933" max="6933" width="13.75" style="325" customWidth="1"/>
    <col min="6934" max="6937" width="14.375" style="325" customWidth="1"/>
    <col min="6938" max="6938" width="12.875" style="325" customWidth="1"/>
    <col min="6939" max="6939" width="11" style="325" customWidth="1"/>
    <col min="6940" max="6940" width="13.75" style="325" customWidth="1"/>
    <col min="6941" max="6941" width="0.75" style="325" customWidth="1"/>
    <col min="6942" max="6942" width="13.75" style="325" customWidth="1"/>
    <col min="6943" max="6946" width="14.375" style="325" customWidth="1"/>
    <col min="6947" max="6947" width="12.875" style="325" customWidth="1"/>
    <col min="6948" max="6948" width="11" style="325" customWidth="1"/>
    <col min="6949" max="6949" width="13.75" style="325" customWidth="1"/>
    <col min="6950" max="6950" width="0.75" style="325" customWidth="1"/>
    <col min="6951" max="6951" width="13.75" style="325" customWidth="1"/>
    <col min="6952" max="6955" width="14.375" style="325" customWidth="1"/>
    <col min="6956" max="6956" width="12.875" style="325" customWidth="1"/>
    <col min="6957" max="6957" width="11" style="325" customWidth="1"/>
    <col min="6958" max="6958" width="13.75" style="325" customWidth="1"/>
    <col min="6959" max="6959" width="0.75" style="325" customWidth="1"/>
    <col min="6960" max="6960" width="13.75" style="325" customWidth="1"/>
    <col min="6961" max="6964" width="14.375" style="325" customWidth="1"/>
    <col min="6965" max="6965" width="12.875" style="325" customWidth="1"/>
    <col min="6966" max="6966" width="11" style="325" customWidth="1"/>
    <col min="6967" max="6967" width="13.75" style="325" customWidth="1"/>
    <col min="6968" max="6968" width="0.75" style="325" customWidth="1"/>
    <col min="6969" max="6969" width="13.75" style="325" customWidth="1"/>
    <col min="6970" max="6973" width="14.375" style="325" customWidth="1"/>
    <col min="6974" max="6974" width="12.875" style="325" customWidth="1"/>
    <col min="6975" max="6975" width="11" style="325" customWidth="1"/>
    <col min="6976" max="6976" width="13.75" style="325" customWidth="1"/>
    <col min="6977" max="6977" width="0.75" style="325" customWidth="1"/>
    <col min="6978" max="6978" width="13.75" style="325" customWidth="1"/>
    <col min="6979" max="6982" width="14.375" style="325" customWidth="1"/>
    <col min="6983" max="6983" width="12.875" style="325" customWidth="1"/>
    <col min="6984" max="6984" width="11"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1" style="325" customWidth="1"/>
    <col min="6994" max="6994" width="13.75" style="325" customWidth="1"/>
    <col min="6995" max="7022" width="0" style="325" hidden="1" customWidth="1"/>
    <col min="7023" max="7023" width="13.75" style="325" customWidth="1"/>
    <col min="7024" max="7027" width="14.375" style="325" customWidth="1"/>
    <col min="7028" max="7028" width="12.875" style="325" customWidth="1"/>
    <col min="7029" max="7029" width="11" style="325" customWidth="1"/>
    <col min="7030" max="7030" width="13.75" style="325" customWidth="1"/>
    <col min="7031" max="7031" width="17.5" style="325" customWidth="1"/>
    <col min="7032"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1" style="325" customWidth="1"/>
    <col min="7178" max="7178" width="13.75" style="325" customWidth="1"/>
    <col min="7179" max="7179" width="0.75" style="325" customWidth="1"/>
    <col min="7180" max="7180" width="13.75" style="325" customWidth="1"/>
    <col min="7181" max="7184" width="14.375" style="325" customWidth="1"/>
    <col min="7185" max="7185" width="12.875" style="325" customWidth="1"/>
    <col min="7186" max="7186" width="11" style="325" customWidth="1"/>
    <col min="7187" max="7187" width="13.75" style="325" customWidth="1"/>
    <col min="7188" max="7188" width="0.75" style="325" customWidth="1"/>
    <col min="7189" max="7189" width="13.75" style="325" customWidth="1"/>
    <col min="7190" max="7193" width="14.375" style="325" customWidth="1"/>
    <col min="7194" max="7194" width="12.875" style="325" customWidth="1"/>
    <col min="7195" max="7195" width="11" style="325" customWidth="1"/>
    <col min="7196" max="7196" width="13.75" style="325" customWidth="1"/>
    <col min="7197" max="7197" width="0.75" style="325" customWidth="1"/>
    <col min="7198" max="7198" width="13.75" style="325" customWidth="1"/>
    <col min="7199" max="7202" width="14.375" style="325" customWidth="1"/>
    <col min="7203" max="7203" width="12.875" style="325" customWidth="1"/>
    <col min="7204" max="7204" width="11" style="325" customWidth="1"/>
    <col min="7205" max="7205" width="13.75" style="325" customWidth="1"/>
    <col min="7206" max="7206" width="0.75" style="325" customWidth="1"/>
    <col min="7207" max="7207" width="13.75" style="325" customWidth="1"/>
    <col min="7208" max="7211" width="14.375" style="325" customWidth="1"/>
    <col min="7212" max="7212" width="12.875" style="325" customWidth="1"/>
    <col min="7213" max="7213" width="11" style="325" customWidth="1"/>
    <col min="7214" max="7214" width="13.75" style="325" customWidth="1"/>
    <col min="7215" max="7215" width="0.75" style="325" customWidth="1"/>
    <col min="7216" max="7216" width="13.75" style="325" customWidth="1"/>
    <col min="7217" max="7220" width="14.375" style="325" customWidth="1"/>
    <col min="7221" max="7221" width="12.875" style="325" customWidth="1"/>
    <col min="7222" max="7222" width="11" style="325" customWidth="1"/>
    <col min="7223" max="7223" width="13.75" style="325" customWidth="1"/>
    <col min="7224" max="7224" width="0.75" style="325" customWidth="1"/>
    <col min="7225" max="7225" width="13.75" style="325" customWidth="1"/>
    <col min="7226" max="7229" width="14.375" style="325" customWidth="1"/>
    <col min="7230" max="7230" width="12.875" style="325" customWidth="1"/>
    <col min="7231" max="7231" width="11" style="325" customWidth="1"/>
    <col min="7232" max="7232" width="13.75" style="325" customWidth="1"/>
    <col min="7233" max="7233" width="0.75" style="325" customWidth="1"/>
    <col min="7234" max="7234" width="13.75" style="325" customWidth="1"/>
    <col min="7235" max="7238" width="14.375" style="325" customWidth="1"/>
    <col min="7239" max="7239" width="12.875" style="325" customWidth="1"/>
    <col min="7240" max="7240" width="11"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1" style="325" customWidth="1"/>
    <col min="7250" max="7250" width="13.75" style="325" customWidth="1"/>
    <col min="7251" max="7278" width="0" style="325" hidden="1" customWidth="1"/>
    <col min="7279" max="7279" width="13.75" style="325" customWidth="1"/>
    <col min="7280" max="7283" width="14.375" style="325" customWidth="1"/>
    <col min="7284" max="7284" width="12.875" style="325" customWidth="1"/>
    <col min="7285" max="7285" width="11" style="325" customWidth="1"/>
    <col min="7286" max="7286" width="13.75" style="325" customWidth="1"/>
    <col min="7287" max="7287" width="17.5" style="325" customWidth="1"/>
    <col min="7288"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1" style="325" customWidth="1"/>
    <col min="7434" max="7434" width="13.75" style="325" customWidth="1"/>
    <col min="7435" max="7435" width="0.75" style="325" customWidth="1"/>
    <col min="7436" max="7436" width="13.75" style="325" customWidth="1"/>
    <col min="7437" max="7440" width="14.375" style="325" customWidth="1"/>
    <col min="7441" max="7441" width="12.875" style="325" customWidth="1"/>
    <col min="7442" max="7442" width="11" style="325" customWidth="1"/>
    <col min="7443" max="7443" width="13.75" style="325" customWidth="1"/>
    <col min="7444" max="7444" width="0.75" style="325" customWidth="1"/>
    <col min="7445" max="7445" width="13.75" style="325" customWidth="1"/>
    <col min="7446" max="7449" width="14.375" style="325" customWidth="1"/>
    <col min="7450" max="7450" width="12.875" style="325" customWidth="1"/>
    <col min="7451" max="7451" width="11" style="325" customWidth="1"/>
    <col min="7452" max="7452" width="13.75" style="325" customWidth="1"/>
    <col min="7453" max="7453" width="0.75" style="325" customWidth="1"/>
    <col min="7454" max="7454" width="13.75" style="325" customWidth="1"/>
    <col min="7455" max="7458" width="14.375" style="325" customWidth="1"/>
    <col min="7459" max="7459" width="12.875" style="325" customWidth="1"/>
    <col min="7460" max="7460" width="11" style="325" customWidth="1"/>
    <col min="7461" max="7461" width="13.75" style="325" customWidth="1"/>
    <col min="7462" max="7462" width="0.75" style="325" customWidth="1"/>
    <col min="7463" max="7463" width="13.75" style="325" customWidth="1"/>
    <col min="7464" max="7467" width="14.375" style="325" customWidth="1"/>
    <col min="7468" max="7468" width="12.875" style="325" customWidth="1"/>
    <col min="7469" max="7469" width="11" style="325" customWidth="1"/>
    <col min="7470" max="7470" width="13.75" style="325" customWidth="1"/>
    <col min="7471" max="7471" width="0.75" style="325" customWidth="1"/>
    <col min="7472" max="7472" width="13.75" style="325" customWidth="1"/>
    <col min="7473" max="7476" width="14.375" style="325" customWidth="1"/>
    <col min="7477" max="7477" width="12.875" style="325" customWidth="1"/>
    <col min="7478" max="7478" width="11" style="325" customWidth="1"/>
    <col min="7479" max="7479" width="13.75" style="325" customWidth="1"/>
    <col min="7480" max="7480" width="0.75" style="325" customWidth="1"/>
    <col min="7481" max="7481" width="13.75" style="325" customWidth="1"/>
    <col min="7482" max="7485" width="14.375" style="325" customWidth="1"/>
    <col min="7486" max="7486" width="12.875" style="325" customWidth="1"/>
    <col min="7487" max="7487" width="11" style="325" customWidth="1"/>
    <col min="7488" max="7488" width="13.75" style="325" customWidth="1"/>
    <col min="7489" max="7489" width="0.75" style="325" customWidth="1"/>
    <col min="7490" max="7490" width="13.75" style="325" customWidth="1"/>
    <col min="7491" max="7494" width="14.375" style="325" customWidth="1"/>
    <col min="7495" max="7495" width="12.875" style="325" customWidth="1"/>
    <col min="7496" max="7496" width="11"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1" style="325" customWidth="1"/>
    <col min="7506" max="7506" width="13.75" style="325" customWidth="1"/>
    <col min="7507" max="7534" width="0" style="325" hidden="1" customWidth="1"/>
    <col min="7535" max="7535" width="13.75" style="325" customWidth="1"/>
    <col min="7536" max="7539" width="14.375" style="325" customWidth="1"/>
    <col min="7540" max="7540" width="12.875" style="325" customWidth="1"/>
    <col min="7541" max="7541" width="11" style="325" customWidth="1"/>
    <col min="7542" max="7542" width="13.75" style="325" customWidth="1"/>
    <col min="7543" max="7543" width="17.5" style="325" customWidth="1"/>
    <col min="7544"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1" style="325" customWidth="1"/>
    <col min="7690" max="7690" width="13.75" style="325" customWidth="1"/>
    <col min="7691" max="7691" width="0.75" style="325" customWidth="1"/>
    <col min="7692" max="7692" width="13.75" style="325" customWidth="1"/>
    <col min="7693" max="7696" width="14.375" style="325" customWidth="1"/>
    <col min="7697" max="7697" width="12.875" style="325" customWidth="1"/>
    <col min="7698" max="7698" width="11" style="325" customWidth="1"/>
    <col min="7699" max="7699" width="13.75" style="325" customWidth="1"/>
    <col min="7700" max="7700" width="0.75" style="325" customWidth="1"/>
    <col min="7701" max="7701" width="13.75" style="325" customWidth="1"/>
    <col min="7702" max="7705" width="14.375" style="325" customWidth="1"/>
    <col min="7706" max="7706" width="12.875" style="325" customWidth="1"/>
    <col min="7707" max="7707" width="11" style="325" customWidth="1"/>
    <col min="7708" max="7708" width="13.75" style="325" customWidth="1"/>
    <col min="7709" max="7709" width="0.75" style="325" customWidth="1"/>
    <col min="7710" max="7710" width="13.75" style="325" customWidth="1"/>
    <col min="7711" max="7714" width="14.375" style="325" customWidth="1"/>
    <col min="7715" max="7715" width="12.875" style="325" customWidth="1"/>
    <col min="7716" max="7716" width="11" style="325" customWidth="1"/>
    <col min="7717" max="7717" width="13.75" style="325" customWidth="1"/>
    <col min="7718" max="7718" width="0.75" style="325" customWidth="1"/>
    <col min="7719" max="7719" width="13.75" style="325" customWidth="1"/>
    <col min="7720" max="7723" width="14.375" style="325" customWidth="1"/>
    <col min="7724" max="7724" width="12.875" style="325" customWidth="1"/>
    <col min="7725" max="7725" width="11" style="325" customWidth="1"/>
    <col min="7726" max="7726" width="13.75" style="325" customWidth="1"/>
    <col min="7727" max="7727" width="0.75" style="325" customWidth="1"/>
    <col min="7728" max="7728" width="13.75" style="325" customWidth="1"/>
    <col min="7729" max="7732" width="14.375" style="325" customWidth="1"/>
    <col min="7733" max="7733" width="12.875" style="325" customWidth="1"/>
    <col min="7734" max="7734" width="11" style="325" customWidth="1"/>
    <col min="7735" max="7735" width="13.75" style="325" customWidth="1"/>
    <col min="7736" max="7736" width="0.75" style="325" customWidth="1"/>
    <col min="7737" max="7737" width="13.75" style="325" customWidth="1"/>
    <col min="7738" max="7741" width="14.375" style="325" customWidth="1"/>
    <col min="7742" max="7742" width="12.875" style="325" customWidth="1"/>
    <col min="7743" max="7743" width="11" style="325" customWidth="1"/>
    <col min="7744" max="7744" width="13.75" style="325" customWidth="1"/>
    <col min="7745" max="7745" width="0.75" style="325" customWidth="1"/>
    <col min="7746" max="7746" width="13.75" style="325" customWidth="1"/>
    <col min="7747" max="7750" width="14.375" style="325" customWidth="1"/>
    <col min="7751" max="7751" width="12.875" style="325" customWidth="1"/>
    <col min="7752" max="7752" width="11"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1" style="325" customWidth="1"/>
    <col min="7762" max="7762" width="13.75" style="325" customWidth="1"/>
    <col min="7763" max="7790" width="0" style="325" hidden="1" customWidth="1"/>
    <col min="7791" max="7791" width="13.75" style="325" customWidth="1"/>
    <col min="7792" max="7795" width="14.375" style="325" customWidth="1"/>
    <col min="7796" max="7796" width="12.875" style="325" customWidth="1"/>
    <col min="7797" max="7797" width="11" style="325" customWidth="1"/>
    <col min="7798" max="7798" width="13.75" style="325" customWidth="1"/>
    <col min="7799" max="7799" width="17.5" style="325" customWidth="1"/>
    <col min="7800"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1" style="325" customWidth="1"/>
    <col min="7946" max="7946" width="13.75" style="325" customWidth="1"/>
    <col min="7947" max="7947" width="0.75" style="325" customWidth="1"/>
    <col min="7948" max="7948" width="13.75" style="325" customWidth="1"/>
    <col min="7949" max="7952" width="14.375" style="325" customWidth="1"/>
    <col min="7953" max="7953" width="12.875" style="325" customWidth="1"/>
    <col min="7954" max="7954" width="11" style="325" customWidth="1"/>
    <col min="7955" max="7955" width="13.75" style="325" customWidth="1"/>
    <col min="7956" max="7956" width="0.75" style="325" customWidth="1"/>
    <col min="7957" max="7957" width="13.75" style="325" customWidth="1"/>
    <col min="7958" max="7961" width="14.375" style="325" customWidth="1"/>
    <col min="7962" max="7962" width="12.875" style="325" customWidth="1"/>
    <col min="7963" max="7963" width="11" style="325" customWidth="1"/>
    <col min="7964" max="7964" width="13.75" style="325" customWidth="1"/>
    <col min="7965" max="7965" width="0.75" style="325" customWidth="1"/>
    <col min="7966" max="7966" width="13.75" style="325" customWidth="1"/>
    <col min="7967" max="7970" width="14.375" style="325" customWidth="1"/>
    <col min="7971" max="7971" width="12.875" style="325" customWidth="1"/>
    <col min="7972" max="7972" width="11" style="325" customWidth="1"/>
    <col min="7973" max="7973" width="13.75" style="325" customWidth="1"/>
    <col min="7974" max="7974" width="0.75" style="325" customWidth="1"/>
    <col min="7975" max="7975" width="13.75" style="325" customWidth="1"/>
    <col min="7976" max="7979" width="14.375" style="325" customWidth="1"/>
    <col min="7980" max="7980" width="12.875" style="325" customWidth="1"/>
    <col min="7981" max="7981" width="11" style="325" customWidth="1"/>
    <col min="7982" max="7982" width="13.75" style="325" customWidth="1"/>
    <col min="7983" max="7983" width="0.75" style="325" customWidth="1"/>
    <col min="7984" max="7984" width="13.75" style="325" customWidth="1"/>
    <col min="7985" max="7988" width="14.375" style="325" customWidth="1"/>
    <col min="7989" max="7989" width="12.875" style="325" customWidth="1"/>
    <col min="7990" max="7990" width="11" style="325" customWidth="1"/>
    <col min="7991" max="7991" width="13.75" style="325" customWidth="1"/>
    <col min="7992" max="7992" width="0.75" style="325" customWidth="1"/>
    <col min="7993" max="7993" width="13.75" style="325" customWidth="1"/>
    <col min="7994" max="7997" width="14.375" style="325" customWidth="1"/>
    <col min="7998" max="7998" width="12.875" style="325" customWidth="1"/>
    <col min="7999" max="7999" width="11" style="325" customWidth="1"/>
    <col min="8000" max="8000" width="13.75" style="325" customWidth="1"/>
    <col min="8001" max="8001" width="0.75" style="325" customWidth="1"/>
    <col min="8002" max="8002" width="13.75" style="325" customWidth="1"/>
    <col min="8003" max="8006" width="14.375" style="325" customWidth="1"/>
    <col min="8007" max="8007" width="12.875" style="325" customWidth="1"/>
    <col min="8008" max="8008" width="11"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1" style="325" customWidth="1"/>
    <col min="8018" max="8018" width="13.75" style="325" customWidth="1"/>
    <col min="8019" max="8046" width="0" style="325" hidden="1" customWidth="1"/>
    <col min="8047" max="8047" width="13.75" style="325" customWidth="1"/>
    <col min="8048" max="8051" width="14.375" style="325" customWidth="1"/>
    <col min="8052" max="8052" width="12.875" style="325" customWidth="1"/>
    <col min="8053" max="8053" width="11" style="325" customWidth="1"/>
    <col min="8054" max="8054" width="13.75" style="325" customWidth="1"/>
    <col min="8055" max="8055" width="17.5" style="325" customWidth="1"/>
    <col min="8056"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1" style="325" customWidth="1"/>
    <col min="8202" max="8202" width="13.75" style="325" customWidth="1"/>
    <col min="8203" max="8203" width="0.75" style="325" customWidth="1"/>
    <col min="8204" max="8204" width="13.75" style="325" customWidth="1"/>
    <col min="8205" max="8208" width="14.375" style="325" customWidth="1"/>
    <col min="8209" max="8209" width="12.875" style="325" customWidth="1"/>
    <col min="8210" max="8210" width="11" style="325" customWidth="1"/>
    <col min="8211" max="8211" width="13.75" style="325" customWidth="1"/>
    <col min="8212" max="8212" width="0.75" style="325" customWidth="1"/>
    <col min="8213" max="8213" width="13.75" style="325" customWidth="1"/>
    <col min="8214" max="8217" width="14.375" style="325" customWidth="1"/>
    <col min="8218" max="8218" width="12.875" style="325" customWidth="1"/>
    <col min="8219" max="8219" width="11" style="325" customWidth="1"/>
    <col min="8220" max="8220" width="13.75" style="325" customWidth="1"/>
    <col min="8221" max="8221" width="0.75" style="325" customWidth="1"/>
    <col min="8222" max="8222" width="13.75" style="325" customWidth="1"/>
    <col min="8223" max="8226" width="14.375" style="325" customWidth="1"/>
    <col min="8227" max="8227" width="12.875" style="325" customWidth="1"/>
    <col min="8228" max="8228" width="11" style="325" customWidth="1"/>
    <col min="8229" max="8229" width="13.75" style="325" customWidth="1"/>
    <col min="8230" max="8230" width="0.75" style="325" customWidth="1"/>
    <col min="8231" max="8231" width="13.75" style="325" customWidth="1"/>
    <col min="8232" max="8235" width="14.375" style="325" customWidth="1"/>
    <col min="8236" max="8236" width="12.875" style="325" customWidth="1"/>
    <col min="8237" max="8237" width="11" style="325" customWidth="1"/>
    <col min="8238" max="8238" width="13.75" style="325" customWidth="1"/>
    <col min="8239" max="8239" width="0.75" style="325" customWidth="1"/>
    <col min="8240" max="8240" width="13.75" style="325" customWidth="1"/>
    <col min="8241" max="8244" width="14.375" style="325" customWidth="1"/>
    <col min="8245" max="8245" width="12.875" style="325" customWidth="1"/>
    <col min="8246" max="8246" width="11" style="325" customWidth="1"/>
    <col min="8247" max="8247" width="13.75" style="325" customWidth="1"/>
    <col min="8248" max="8248" width="0.75" style="325" customWidth="1"/>
    <col min="8249" max="8249" width="13.75" style="325" customWidth="1"/>
    <col min="8250" max="8253" width="14.375" style="325" customWidth="1"/>
    <col min="8254" max="8254" width="12.875" style="325" customWidth="1"/>
    <col min="8255" max="8255" width="11" style="325" customWidth="1"/>
    <col min="8256" max="8256" width="13.75" style="325" customWidth="1"/>
    <col min="8257" max="8257" width="0.75" style="325" customWidth="1"/>
    <col min="8258" max="8258" width="13.75" style="325" customWidth="1"/>
    <col min="8259" max="8262" width="14.375" style="325" customWidth="1"/>
    <col min="8263" max="8263" width="12.875" style="325" customWidth="1"/>
    <col min="8264" max="8264" width="11"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1" style="325" customWidth="1"/>
    <col min="8274" max="8274" width="13.75" style="325" customWidth="1"/>
    <col min="8275" max="8302" width="0" style="325" hidden="1" customWidth="1"/>
    <col min="8303" max="8303" width="13.75" style="325" customWidth="1"/>
    <col min="8304" max="8307" width="14.375" style="325" customWidth="1"/>
    <col min="8308" max="8308" width="12.875" style="325" customWidth="1"/>
    <col min="8309" max="8309" width="11" style="325" customWidth="1"/>
    <col min="8310" max="8310" width="13.75" style="325" customWidth="1"/>
    <col min="8311" max="8311" width="17.5" style="325" customWidth="1"/>
    <col min="8312"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1" style="325" customWidth="1"/>
    <col min="8458" max="8458" width="13.75" style="325" customWidth="1"/>
    <col min="8459" max="8459" width="0.75" style="325" customWidth="1"/>
    <col min="8460" max="8460" width="13.75" style="325" customWidth="1"/>
    <col min="8461" max="8464" width="14.375" style="325" customWidth="1"/>
    <col min="8465" max="8465" width="12.875" style="325" customWidth="1"/>
    <col min="8466" max="8466" width="11" style="325" customWidth="1"/>
    <col min="8467" max="8467" width="13.75" style="325" customWidth="1"/>
    <col min="8468" max="8468" width="0.75" style="325" customWidth="1"/>
    <col min="8469" max="8469" width="13.75" style="325" customWidth="1"/>
    <col min="8470" max="8473" width="14.375" style="325" customWidth="1"/>
    <col min="8474" max="8474" width="12.875" style="325" customWidth="1"/>
    <col min="8475" max="8475" width="11" style="325" customWidth="1"/>
    <col min="8476" max="8476" width="13.75" style="325" customWidth="1"/>
    <col min="8477" max="8477" width="0.75" style="325" customWidth="1"/>
    <col min="8478" max="8478" width="13.75" style="325" customWidth="1"/>
    <col min="8479" max="8482" width="14.375" style="325" customWidth="1"/>
    <col min="8483" max="8483" width="12.875" style="325" customWidth="1"/>
    <col min="8484" max="8484" width="11" style="325" customWidth="1"/>
    <col min="8485" max="8485" width="13.75" style="325" customWidth="1"/>
    <col min="8486" max="8486" width="0.75" style="325" customWidth="1"/>
    <col min="8487" max="8487" width="13.75" style="325" customWidth="1"/>
    <col min="8488" max="8491" width="14.375" style="325" customWidth="1"/>
    <col min="8492" max="8492" width="12.875" style="325" customWidth="1"/>
    <col min="8493" max="8493" width="11" style="325" customWidth="1"/>
    <col min="8494" max="8494" width="13.75" style="325" customWidth="1"/>
    <col min="8495" max="8495" width="0.75" style="325" customWidth="1"/>
    <col min="8496" max="8496" width="13.75" style="325" customWidth="1"/>
    <col min="8497" max="8500" width="14.375" style="325" customWidth="1"/>
    <col min="8501" max="8501" width="12.875" style="325" customWidth="1"/>
    <col min="8502" max="8502" width="11" style="325" customWidth="1"/>
    <col min="8503" max="8503" width="13.75" style="325" customWidth="1"/>
    <col min="8504" max="8504" width="0.75" style="325" customWidth="1"/>
    <col min="8505" max="8505" width="13.75" style="325" customWidth="1"/>
    <col min="8506" max="8509" width="14.375" style="325" customWidth="1"/>
    <col min="8510" max="8510" width="12.875" style="325" customWidth="1"/>
    <col min="8511" max="8511" width="11" style="325" customWidth="1"/>
    <col min="8512" max="8512" width="13.75" style="325" customWidth="1"/>
    <col min="8513" max="8513" width="0.75" style="325" customWidth="1"/>
    <col min="8514" max="8514" width="13.75" style="325" customWidth="1"/>
    <col min="8515" max="8518" width="14.375" style="325" customWidth="1"/>
    <col min="8519" max="8519" width="12.875" style="325" customWidth="1"/>
    <col min="8520" max="8520" width="11"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1" style="325" customWidth="1"/>
    <col min="8530" max="8530" width="13.75" style="325" customWidth="1"/>
    <col min="8531" max="8558" width="0" style="325" hidden="1" customWidth="1"/>
    <col min="8559" max="8559" width="13.75" style="325" customWidth="1"/>
    <col min="8560" max="8563" width="14.375" style="325" customWidth="1"/>
    <col min="8564" max="8564" width="12.875" style="325" customWidth="1"/>
    <col min="8565" max="8565" width="11" style="325" customWidth="1"/>
    <col min="8566" max="8566" width="13.75" style="325" customWidth="1"/>
    <col min="8567" max="8567" width="17.5" style="325" customWidth="1"/>
    <col min="8568"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1" style="325" customWidth="1"/>
    <col min="8714" max="8714" width="13.75" style="325" customWidth="1"/>
    <col min="8715" max="8715" width="0.75" style="325" customWidth="1"/>
    <col min="8716" max="8716" width="13.75" style="325" customWidth="1"/>
    <col min="8717" max="8720" width="14.375" style="325" customWidth="1"/>
    <col min="8721" max="8721" width="12.875" style="325" customWidth="1"/>
    <col min="8722" max="8722" width="11" style="325" customWidth="1"/>
    <col min="8723" max="8723" width="13.75" style="325" customWidth="1"/>
    <col min="8724" max="8724" width="0.75" style="325" customWidth="1"/>
    <col min="8725" max="8725" width="13.75" style="325" customWidth="1"/>
    <col min="8726" max="8729" width="14.375" style="325" customWidth="1"/>
    <col min="8730" max="8730" width="12.875" style="325" customWidth="1"/>
    <col min="8731" max="8731" width="11" style="325" customWidth="1"/>
    <col min="8732" max="8732" width="13.75" style="325" customWidth="1"/>
    <col min="8733" max="8733" width="0.75" style="325" customWidth="1"/>
    <col min="8734" max="8734" width="13.75" style="325" customWidth="1"/>
    <col min="8735" max="8738" width="14.375" style="325" customWidth="1"/>
    <col min="8739" max="8739" width="12.875" style="325" customWidth="1"/>
    <col min="8740" max="8740" width="11" style="325" customWidth="1"/>
    <col min="8741" max="8741" width="13.75" style="325" customWidth="1"/>
    <col min="8742" max="8742" width="0.75" style="325" customWidth="1"/>
    <col min="8743" max="8743" width="13.75" style="325" customWidth="1"/>
    <col min="8744" max="8747" width="14.375" style="325" customWidth="1"/>
    <col min="8748" max="8748" width="12.875" style="325" customWidth="1"/>
    <col min="8749" max="8749" width="11" style="325" customWidth="1"/>
    <col min="8750" max="8750" width="13.75" style="325" customWidth="1"/>
    <col min="8751" max="8751" width="0.75" style="325" customWidth="1"/>
    <col min="8752" max="8752" width="13.75" style="325" customWidth="1"/>
    <col min="8753" max="8756" width="14.375" style="325" customWidth="1"/>
    <col min="8757" max="8757" width="12.875" style="325" customWidth="1"/>
    <col min="8758" max="8758" width="11" style="325" customWidth="1"/>
    <col min="8759" max="8759" width="13.75" style="325" customWidth="1"/>
    <col min="8760" max="8760" width="0.75" style="325" customWidth="1"/>
    <col min="8761" max="8761" width="13.75" style="325" customWidth="1"/>
    <col min="8762" max="8765" width="14.375" style="325" customWidth="1"/>
    <col min="8766" max="8766" width="12.875" style="325" customWidth="1"/>
    <col min="8767" max="8767" width="11" style="325" customWidth="1"/>
    <col min="8768" max="8768" width="13.75" style="325" customWidth="1"/>
    <col min="8769" max="8769" width="0.75" style="325" customWidth="1"/>
    <col min="8770" max="8770" width="13.75" style="325" customWidth="1"/>
    <col min="8771" max="8774" width="14.375" style="325" customWidth="1"/>
    <col min="8775" max="8775" width="12.875" style="325" customWidth="1"/>
    <col min="8776" max="8776" width="11"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1" style="325" customWidth="1"/>
    <col min="8786" max="8786" width="13.75" style="325" customWidth="1"/>
    <col min="8787" max="8814" width="0" style="325" hidden="1" customWidth="1"/>
    <col min="8815" max="8815" width="13.75" style="325" customWidth="1"/>
    <col min="8816" max="8819" width="14.375" style="325" customWidth="1"/>
    <col min="8820" max="8820" width="12.875" style="325" customWidth="1"/>
    <col min="8821" max="8821" width="11" style="325" customWidth="1"/>
    <col min="8822" max="8822" width="13.75" style="325" customWidth="1"/>
    <col min="8823" max="8823" width="17.5" style="325" customWidth="1"/>
    <col min="8824"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1" style="325" customWidth="1"/>
    <col min="8970" max="8970" width="13.75" style="325" customWidth="1"/>
    <col min="8971" max="8971" width="0.75" style="325" customWidth="1"/>
    <col min="8972" max="8972" width="13.75" style="325" customWidth="1"/>
    <col min="8973" max="8976" width="14.375" style="325" customWidth="1"/>
    <col min="8977" max="8977" width="12.875" style="325" customWidth="1"/>
    <col min="8978" max="8978" width="11" style="325" customWidth="1"/>
    <col min="8979" max="8979" width="13.75" style="325" customWidth="1"/>
    <col min="8980" max="8980" width="0.75" style="325" customWidth="1"/>
    <col min="8981" max="8981" width="13.75" style="325" customWidth="1"/>
    <col min="8982" max="8985" width="14.375" style="325" customWidth="1"/>
    <col min="8986" max="8986" width="12.875" style="325" customWidth="1"/>
    <col min="8987" max="8987" width="11" style="325" customWidth="1"/>
    <col min="8988" max="8988" width="13.75" style="325" customWidth="1"/>
    <col min="8989" max="8989" width="0.75" style="325" customWidth="1"/>
    <col min="8990" max="8990" width="13.75" style="325" customWidth="1"/>
    <col min="8991" max="8994" width="14.375" style="325" customWidth="1"/>
    <col min="8995" max="8995" width="12.875" style="325" customWidth="1"/>
    <col min="8996" max="8996" width="11" style="325" customWidth="1"/>
    <col min="8997" max="8997" width="13.75" style="325" customWidth="1"/>
    <col min="8998" max="8998" width="0.75" style="325" customWidth="1"/>
    <col min="8999" max="8999" width="13.75" style="325" customWidth="1"/>
    <col min="9000" max="9003" width="14.375" style="325" customWidth="1"/>
    <col min="9004" max="9004" width="12.875" style="325" customWidth="1"/>
    <col min="9005" max="9005" width="11" style="325" customWidth="1"/>
    <col min="9006" max="9006" width="13.75" style="325" customWidth="1"/>
    <col min="9007" max="9007" width="0.75" style="325" customWidth="1"/>
    <col min="9008" max="9008" width="13.75" style="325" customWidth="1"/>
    <col min="9009" max="9012" width="14.375" style="325" customWidth="1"/>
    <col min="9013" max="9013" width="12.875" style="325" customWidth="1"/>
    <col min="9014" max="9014" width="11" style="325" customWidth="1"/>
    <col min="9015" max="9015" width="13.75" style="325" customWidth="1"/>
    <col min="9016" max="9016" width="0.75" style="325" customWidth="1"/>
    <col min="9017" max="9017" width="13.75" style="325" customWidth="1"/>
    <col min="9018" max="9021" width="14.375" style="325" customWidth="1"/>
    <col min="9022" max="9022" width="12.875" style="325" customWidth="1"/>
    <col min="9023" max="9023" width="11" style="325" customWidth="1"/>
    <col min="9024" max="9024" width="13.75" style="325" customWidth="1"/>
    <col min="9025" max="9025" width="0.75" style="325" customWidth="1"/>
    <col min="9026" max="9026" width="13.75" style="325" customWidth="1"/>
    <col min="9027" max="9030" width="14.375" style="325" customWidth="1"/>
    <col min="9031" max="9031" width="12.875" style="325" customWidth="1"/>
    <col min="9032" max="9032" width="11"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1" style="325" customWidth="1"/>
    <col min="9042" max="9042" width="13.75" style="325" customWidth="1"/>
    <col min="9043" max="9070" width="0" style="325" hidden="1" customWidth="1"/>
    <col min="9071" max="9071" width="13.75" style="325" customWidth="1"/>
    <col min="9072" max="9075" width="14.375" style="325" customWidth="1"/>
    <col min="9076" max="9076" width="12.875" style="325" customWidth="1"/>
    <col min="9077" max="9077" width="11" style="325" customWidth="1"/>
    <col min="9078" max="9078" width="13.75" style="325" customWidth="1"/>
    <col min="9079" max="9079" width="17.5" style="325" customWidth="1"/>
    <col min="9080"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1" style="325" customWidth="1"/>
    <col min="9226" max="9226" width="13.75" style="325" customWidth="1"/>
    <col min="9227" max="9227" width="0.75" style="325" customWidth="1"/>
    <col min="9228" max="9228" width="13.75" style="325" customWidth="1"/>
    <col min="9229" max="9232" width="14.375" style="325" customWidth="1"/>
    <col min="9233" max="9233" width="12.875" style="325" customWidth="1"/>
    <col min="9234" max="9234" width="11" style="325" customWidth="1"/>
    <col min="9235" max="9235" width="13.75" style="325" customWidth="1"/>
    <col min="9236" max="9236" width="0.75" style="325" customWidth="1"/>
    <col min="9237" max="9237" width="13.75" style="325" customWidth="1"/>
    <col min="9238" max="9241" width="14.375" style="325" customWidth="1"/>
    <col min="9242" max="9242" width="12.875" style="325" customWidth="1"/>
    <col min="9243" max="9243" width="11" style="325" customWidth="1"/>
    <col min="9244" max="9244" width="13.75" style="325" customWidth="1"/>
    <col min="9245" max="9245" width="0.75" style="325" customWidth="1"/>
    <col min="9246" max="9246" width="13.75" style="325" customWidth="1"/>
    <col min="9247" max="9250" width="14.375" style="325" customWidth="1"/>
    <col min="9251" max="9251" width="12.875" style="325" customWidth="1"/>
    <col min="9252" max="9252" width="11" style="325" customWidth="1"/>
    <col min="9253" max="9253" width="13.75" style="325" customWidth="1"/>
    <col min="9254" max="9254" width="0.75" style="325" customWidth="1"/>
    <col min="9255" max="9255" width="13.75" style="325" customWidth="1"/>
    <col min="9256" max="9259" width="14.375" style="325" customWidth="1"/>
    <col min="9260" max="9260" width="12.875" style="325" customWidth="1"/>
    <col min="9261" max="9261" width="11" style="325" customWidth="1"/>
    <col min="9262" max="9262" width="13.75" style="325" customWidth="1"/>
    <col min="9263" max="9263" width="0.75" style="325" customWidth="1"/>
    <col min="9264" max="9264" width="13.75" style="325" customWidth="1"/>
    <col min="9265" max="9268" width="14.375" style="325" customWidth="1"/>
    <col min="9269" max="9269" width="12.875" style="325" customWidth="1"/>
    <col min="9270" max="9270" width="11" style="325" customWidth="1"/>
    <col min="9271" max="9271" width="13.75" style="325" customWidth="1"/>
    <col min="9272" max="9272" width="0.75" style="325" customWidth="1"/>
    <col min="9273" max="9273" width="13.75" style="325" customWidth="1"/>
    <col min="9274" max="9277" width="14.375" style="325" customWidth="1"/>
    <col min="9278" max="9278" width="12.875" style="325" customWidth="1"/>
    <col min="9279" max="9279" width="11" style="325" customWidth="1"/>
    <col min="9280" max="9280" width="13.75" style="325" customWidth="1"/>
    <col min="9281" max="9281" width="0.75" style="325" customWidth="1"/>
    <col min="9282" max="9282" width="13.75" style="325" customWidth="1"/>
    <col min="9283" max="9286" width="14.375" style="325" customWidth="1"/>
    <col min="9287" max="9287" width="12.875" style="325" customWidth="1"/>
    <col min="9288" max="9288" width="11"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1" style="325" customWidth="1"/>
    <col min="9298" max="9298" width="13.75" style="325" customWidth="1"/>
    <col min="9299" max="9326" width="0" style="325" hidden="1" customWidth="1"/>
    <col min="9327" max="9327" width="13.75" style="325" customWidth="1"/>
    <col min="9328" max="9331" width="14.375" style="325" customWidth="1"/>
    <col min="9332" max="9332" width="12.875" style="325" customWidth="1"/>
    <col min="9333" max="9333" width="11" style="325" customWidth="1"/>
    <col min="9334" max="9334" width="13.75" style="325" customWidth="1"/>
    <col min="9335" max="9335" width="17.5" style="325" customWidth="1"/>
    <col min="9336"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1" style="325" customWidth="1"/>
    <col min="9482" max="9482" width="13.75" style="325" customWidth="1"/>
    <col min="9483" max="9483" width="0.75" style="325" customWidth="1"/>
    <col min="9484" max="9484" width="13.75" style="325" customWidth="1"/>
    <col min="9485" max="9488" width="14.375" style="325" customWidth="1"/>
    <col min="9489" max="9489" width="12.875" style="325" customWidth="1"/>
    <col min="9490" max="9490" width="11" style="325" customWidth="1"/>
    <col min="9491" max="9491" width="13.75" style="325" customWidth="1"/>
    <col min="9492" max="9492" width="0.75" style="325" customWidth="1"/>
    <col min="9493" max="9493" width="13.75" style="325" customWidth="1"/>
    <col min="9494" max="9497" width="14.375" style="325" customWidth="1"/>
    <col min="9498" max="9498" width="12.875" style="325" customWidth="1"/>
    <col min="9499" max="9499" width="11" style="325" customWidth="1"/>
    <col min="9500" max="9500" width="13.75" style="325" customWidth="1"/>
    <col min="9501" max="9501" width="0.75" style="325" customWidth="1"/>
    <col min="9502" max="9502" width="13.75" style="325" customWidth="1"/>
    <col min="9503" max="9506" width="14.375" style="325" customWidth="1"/>
    <col min="9507" max="9507" width="12.875" style="325" customWidth="1"/>
    <col min="9508" max="9508" width="11" style="325" customWidth="1"/>
    <col min="9509" max="9509" width="13.75" style="325" customWidth="1"/>
    <col min="9510" max="9510" width="0.75" style="325" customWidth="1"/>
    <col min="9511" max="9511" width="13.75" style="325" customWidth="1"/>
    <col min="9512" max="9515" width="14.375" style="325" customWidth="1"/>
    <col min="9516" max="9516" width="12.875" style="325" customWidth="1"/>
    <col min="9517" max="9517" width="11" style="325" customWidth="1"/>
    <col min="9518" max="9518" width="13.75" style="325" customWidth="1"/>
    <col min="9519" max="9519" width="0.75" style="325" customWidth="1"/>
    <col min="9520" max="9520" width="13.75" style="325" customWidth="1"/>
    <col min="9521" max="9524" width="14.375" style="325" customWidth="1"/>
    <col min="9525" max="9525" width="12.875" style="325" customWidth="1"/>
    <col min="9526" max="9526" width="11" style="325" customWidth="1"/>
    <col min="9527" max="9527" width="13.75" style="325" customWidth="1"/>
    <col min="9528" max="9528" width="0.75" style="325" customWidth="1"/>
    <col min="9529" max="9529" width="13.75" style="325" customWidth="1"/>
    <col min="9530" max="9533" width="14.375" style="325" customWidth="1"/>
    <col min="9534" max="9534" width="12.875" style="325" customWidth="1"/>
    <col min="9535" max="9535" width="11" style="325" customWidth="1"/>
    <col min="9536" max="9536" width="13.75" style="325" customWidth="1"/>
    <col min="9537" max="9537" width="0.75" style="325" customWidth="1"/>
    <col min="9538" max="9538" width="13.75" style="325" customWidth="1"/>
    <col min="9539" max="9542" width="14.375" style="325" customWidth="1"/>
    <col min="9543" max="9543" width="12.875" style="325" customWidth="1"/>
    <col min="9544" max="9544" width="11"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1" style="325" customWidth="1"/>
    <col min="9554" max="9554" width="13.75" style="325" customWidth="1"/>
    <col min="9555" max="9582" width="0" style="325" hidden="1" customWidth="1"/>
    <col min="9583" max="9583" width="13.75" style="325" customWidth="1"/>
    <col min="9584" max="9587" width="14.375" style="325" customWidth="1"/>
    <col min="9588" max="9588" width="12.875" style="325" customWidth="1"/>
    <col min="9589" max="9589" width="11" style="325" customWidth="1"/>
    <col min="9590" max="9590" width="13.75" style="325" customWidth="1"/>
    <col min="9591" max="9591" width="17.5" style="325" customWidth="1"/>
    <col min="9592"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1" style="325" customWidth="1"/>
    <col min="9738" max="9738" width="13.75" style="325" customWidth="1"/>
    <col min="9739" max="9739" width="0.75" style="325" customWidth="1"/>
    <col min="9740" max="9740" width="13.75" style="325" customWidth="1"/>
    <col min="9741" max="9744" width="14.375" style="325" customWidth="1"/>
    <col min="9745" max="9745" width="12.875" style="325" customWidth="1"/>
    <col min="9746" max="9746" width="11" style="325" customWidth="1"/>
    <col min="9747" max="9747" width="13.75" style="325" customWidth="1"/>
    <col min="9748" max="9748" width="0.75" style="325" customWidth="1"/>
    <col min="9749" max="9749" width="13.75" style="325" customWidth="1"/>
    <col min="9750" max="9753" width="14.375" style="325" customWidth="1"/>
    <col min="9754" max="9754" width="12.875" style="325" customWidth="1"/>
    <col min="9755" max="9755" width="11" style="325" customWidth="1"/>
    <col min="9756" max="9756" width="13.75" style="325" customWidth="1"/>
    <col min="9757" max="9757" width="0.75" style="325" customWidth="1"/>
    <col min="9758" max="9758" width="13.75" style="325" customWidth="1"/>
    <col min="9759" max="9762" width="14.375" style="325" customWidth="1"/>
    <col min="9763" max="9763" width="12.875" style="325" customWidth="1"/>
    <col min="9764" max="9764" width="11" style="325" customWidth="1"/>
    <col min="9765" max="9765" width="13.75" style="325" customWidth="1"/>
    <col min="9766" max="9766" width="0.75" style="325" customWidth="1"/>
    <col min="9767" max="9767" width="13.75" style="325" customWidth="1"/>
    <col min="9768" max="9771" width="14.375" style="325" customWidth="1"/>
    <col min="9772" max="9772" width="12.875" style="325" customWidth="1"/>
    <col min="9773" max="9773" width="11" style="325" customWidth="1"/>
    <col min="9774" max="9774" width="13.75" style="325" customWidth="1"/>
    <col min="9775" max="9775" width="0.75" style="325" customWidth="1"/>
    <col min="9776" max="9776" width="13.75" style="325" customWidth="1"/>
    <col min="9777" max="9780" width="14.375" style="325" customWidth="1"/>
    <col min="9781" max="9781" width="12.875" style="325" customWidth="1"/>
    <col min="9782" max="9782" width="11" style="325" customWidth="1"/>
    <col min="9783" max="9783" width="13.75" style="325" customWidth="1"/>
    <col min="9784" max="9784" width="0.75" style="325" customWidth="1"/>
    <col min="9785" max="9785" width="13.75" style="325" customWidth="1"/>
    <col min="9786" max="9789" width="14.375" style="325" customWidth="1"/>
    <col min="9790" max="9790" width="12.875" style="325" customWidth="1"/>
    <col min="9791" max="9791" width="11" style="325" customWidth="1"/>
    <col min="9792" max="9792" width="13.75" style="325" customWidth="1"/>
    <col min="9793" max="9793" width="0.75" style="325" customWidth="1"/>
    <col min="9794" max="9794" width="13.75" style="325" customWidth="1"/>
    <col min="9795" max="9798" width="14.375" style="325" customWidth="1"/>
    <col min="9799" max="9799" width="12.875" style="325" customWidth="1"/>
    <col min="9800" max="9800" width="11"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1" style="325" customWidth="1"/>
    <col min="9810" max="9810" width="13.75" style="325" customWidth="1"/>
    <col min="9811" max="9838" width="0" style="325" hidden="1" customWidth="1"/>
    <col min="9839" max="9839" width="13.75" style="325" customWidth="1"/>
    <col min="9840" max="9843" width="14.375" style="325" customWidth="1"/>
    <col min="9844" max="9844" width="12.875" style="325" customWidth="1"/>
    <col min="9845" max="9845" width="11" style="325" customWidth="1"/>
    <col min="9846" max="9846" width="13.75" style="325" customWidth="1"/>
    <col min="9847" max="9847" width="17.5" style="325" customWidth="1"/>
    <col min="9848"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1" style="325" customWidth="1"/>
    <col min="9994" max="9994" width="13.75" style="325" customWidth="1"/>
    <col min="9995" max="9995" width="0.75" style="325" customWidth="1"/>
    <col min="9996" max="9996" width="13.75" style="325" customWidth="1"/>
    <col min="9997" max="10000" width="14.375" style="325" customWidth="1"/>
    <col min="10001" max="10001" width="12.875" style="325" customWidth="1"/>
    <col min="10002" max="10002" width="11" style="325" customWidth="1"/>
    <col min="10003" max="10003" width="13.75" style="325" customWidth="1"/>
    <col min="10004" max="10004" width="0.75" style="325" customWidth="1"/>
    <col min="10005" max="10005" width="13.75" style="325" customWidth="1"/>
    <col min="10006" max="10009" width="14.375" style="325" customWidth="1"/>
    <col min="10010" max="10010" width="12.875" style="325" customWidth="1"/>
    <col min="10011" max="10011" width="11" style="325" customWidth="1"/>
    <col min="10012" max="10012" width="13.75" style="325" customWidth="1"/>
    <col min="10013" max="10013" width="0.75" style="325" customWidth="1"/>
    <col min="10014" max="10014" width="13.75" style="325" customWidth="1"/>
    <col min="10015" max="10018" width="14.375" style="325" customWidth="1"/>
    <col min="10019" max="10019" width="12.875" style="325" customWidth="1"/>
    <col min="10020" max="10020" width="11" style="325" customWidth="1"/>
    <col min="10021" max="10021" width="13.75" style="325" customWidth="1"/>
    <col min="10022" max="10022" width="0.75" style="325" customWidth="1"/>
    <col min="10023" max="10023" width="13.75" style="325" customWidth="1"/>
    <col min="10024" max="10027" width="14.375" style="325" customWidth="1"/>
    <col min="10028" max="10028" width="12.875" style="325" customWidth="1"/>
    <col min="10029" max="10029" width="11" style="325" customWidth="1"/>
    <col min="10030" max="10030" width="13.75" style="325" customWidth="1"/>
    <col min="10031" max="10031" width="0.75" style="325" customWidth="1"/>
    <col min="10032" max="10032" width="13.75" style="325" customWidth="1"/>
    <col min="10033" max="10036" width="14.375" style="325" customWidth="1"/>
    <col min="10037" max="10037" width="12.875" style="325" customWidth="1"/>
    <col min="10038" max="10038" width="11" style="325" customWidth="1"/>
    <col min="10039" max="10039" width="13.75" style="325" customWidth="1"/>
    <col min="10040" max="10040" width="0.75" style="325" customWidth="1"/>
    <col min="10041" max="10041" width="13.75" style="325" customWidth="1"/>
    <col min="10042" max="10045" width="14.375" style="325" customWidth="1"/>
    <col min="10046" max="10046" width="12.875" style="325" customWidth="1"/>
    <col min="10047" max="10047" width="11" style="325" customWidth="1"/>
    <col min="10048" max="10048" width="13.75" style="325" customWidth="1"/>
    <col min="10049" max="10049" width="0.75" style="325" customWidth="1"/>
    <col min="10050" max="10050" width="13.75" style="325" customWidth="1"/>
    <col min="10051" max="10054" width="14.375" style="325" customWidth="1"/>
    <col min="10055" max="10055" width="12.875" style="325" customWidth="1"/>
    <col min="10056" max="10056" width="11"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1" style="325" customWidth="1"/>
    <col min="10066" max="10066" width="13.75" style="325" customWidth="1"/>
    <col min="10067" max="10094" width="0" style="325" hidden="1" customWidth="1"/>
    <col min="10095" max="10095" width="13.75" style="325" customWidth="1"/>
    <col min="10096" max="10099" width="14.375" style="325" customWidth="1"/>
    <col min="10100" max="10100" width="12.875" style="325" customWidth="1"/>
    <col min="10101" max="10101" width="11" style="325" customWidth="1"/>
    <col min="10102" max="10102" width="13.75" style="325" customWidth="1"/>
    <col min="10103" max="10103" width="17.5" style="325" customWidth="1"/>
    <col min="10104"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1" style="325" customWidth="1"/>
    <col min="10250" max="10250" width="13.75" style="325" customWidth="1"/>
    <col min="10251" max="10251" width="0.75" style="325" customWidth="1"/>
    <col min="10252" max="10252" width="13.75" style="325" customWidth="1"/>
    <col min="10253" max="10256" width="14.375" style="325" customWidth="1"/>
    <col min="10257" max="10257" width="12.875" style="325" customWidth="1"/>
    <col min="10258" max="10258" width="11" style="325" customWidth="1"/>
    <col min="10259" max="10259" width="13.75" style="325" customWidth="1"/>
    <col min="10260" max="10260" width="0.75" style="325" customWidth="1"/>
    <col min="10261" max="10261" width="13.75" style="325" customWidth="1"/>
    <col min="10262" max="10265" width="14.375" style="325" customWidth="1"/>
    <col min="10266" max="10266" width="12.875" style="325" customWidth="1"/>
    <col min="10267" max="10267" width="11" style="325" customWidth="1"/>
    <col min="10268" max="10268" width="13.75" style="325" customWidth="1"/>
    <col min="10269" max="10269" width="0.75" style="325" customWidth="1"/>
    <col min="10270" max="10270" width="13.75" style="325" customWidth="1"/>
    <col min="10271" max="10274" width="14.375" style="325" customWidth="1"/>
    <col min="10275" max="10275" width="12.875" style="325" customWidth="1"/>
    <col min="10276" max="10276" width="11" style="325" customWidth="1"/>
    <col min="10277" max="10277" width="13.75" style="325" customWidth="1"/>
    <col min="10278" max="10278" width="0.75" style="325" customWidth="1"/>
    <col min="10279" max="10279" width="13.75" style="325" customWidth="1"/>
    <col min="10280" max="10283" width="14.375" style="325" customWidth="1"/>
    <col min="10284" max="10284" width="12.875" style="325" customWidth="1"/>
    <col min="10285" max="10285" width="11" style="325" customWidth="1"/>
    <col min="10286" max="10286" width="13.75" style="325" customWidth="1"/>
    <col min="10287" max="10287" width="0.75" style="325" customWidth="1"/>
    <col min="10288" max="10288" width="13.75" style="325" customWidth="1"/>
    <col min="10289" max="10292" width="14.375" style="325" customWidth="1"/>
    <col min="10293" max="10293" width="12.875" style="325" customWidth="1"/>
    <col min="10294" max="10294" width="11" style="325" customWidth="1"/>
    <col min="10295" max="10295" width="13.75" style="325" customWidth="1"/>
    <col min="10296" max="10296" width="0.75" style="325" customWidth="1"/>
    <col min="10297" max="10297" width="13.75" style="325" customWidth="1"/>
    <col min="10298" max="10301" width="14.375" style="325" customWidth="1"/>
    <col min="10302" max="10302" width="12.875" style="325" customWidth="1"/>
    <col min="10303" max="10303" width="11" style="325" customWidth="1"/>
    <col min="10304" max="10304" width="13.75" style="325" customWidth="1"/>
    <col min="10305" max="10305" width="0.75" style="325" customWidth="1"/>
    <col min="10306" max="10306" width="13.75" style="325" customWidth="1"/>
    <col min="10307" max="10310" width="14.375" style="325" customWidth="1"/>
    <col min="10311" max="10311" width="12.875" style="325" customWidth="1"/>
    <col min="10312" max="10312" width="11"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1" style="325" customWidth="1"/>
    <col min="10322" max="10322" width="13.75" style="325" customWidth="1"/>
    <col min="10323" max="10350" width="0" style="325" hidden="1" customWidth="1"/>
    <col min="10351" max="10351" width="13.75" style="325" customWidth="1"/>
    <col min="10352" max="10355" width="14.375" style="325" customWidth="1"/>
    <col min="10356" max="10356" width="12.875" style="325" customWidth="1"/>
    <col min="10357" max="10357" width="11" style="325" customWidth="1"/>
    <col min="10358" max="10358" width="13.75" style="325" customWidth="1"/>
    <col min="10359" max="10359" width="17.5" style="325" customWidth="1"/>
    <col min="10360"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1" style="325" customWidth="1"/>
    <col min="10506" max="10506" width="13.75" style="325" customWidth="1"/>
    <col min="10507" max="10507" width="0.75" style="325" customWidth="1"/>
    <col min="10508" max="10508" width="13.75" style="325" customWidth="1"/>
    <col min="10509" max="10512" width="14.375" style="325" customWidth="1"/>
    <col min="10513" max="10513" width="12.875" style="325" customWidth="1"/>
    <col min="10514" max="10514" width="11" style="325" customWidth="1"/>
    <col min="10515" max="10515" width="13.75" style="325" customWidth="1"/>
    <col min="10516" max="10516" width="0.75" style="325" customWidth="1"/>
    <col min="10517" max="10517" width="13.75" style="325" customWidth="1"/>
    <col min="10518" max="10521" width="14.375" style="325" customWidth="1"/>
    <col min="10522" max="10522" width="12.875" style="325" customWidth="1"/>
    <col min="10523" max="10523" width="11" style="325" customWidth="1"/>
    <col min="10524" max="10524" width="13.75" style="325" customWidth="1"/>
    <col min="10525" max="10525" width="0.75" style="325" customWidth="1"/>
    <col min="10526" max="10526" width="13.75" style="325" customWidth="1"/>
    <col min="10527" max="10530" width="14.375" style="325" customWidth="1"/>
    <col min="10531" max="10531" width="12.875" style="325" customWidth="1"/>
    <col min="10532" max="10532" width="11" style="325" customWidth="1"/>
    <col min="10533" max="10533" width="13.75" style="325" customWidth="1"/>
    <col min="10534" max="10534" width="0.75" style="325" customWidth="1"/>
    <col min="10535" max="10535" width="13.75" style="325" customWidth="1"/>
    <col min="10536" max="10539" width="14.375" style="325" customWidth="1"/>
    <col min="10540" max="10540" width="12.875" style="325" customWidth="1"/>
    <col min="10541" max="10541" width="11" style="325" customWidth="1"/>
    <col min="10542" max="10542" width="13.75" style="325" customWidth="1"/>
    <col min="10543" max="10543" width="0.75" style="325" customWidth="1"/>
    <col min="10544" max="10544" width="13.75" style="325" customWidth="1"/>
    <col min="10545" max="10548" width="14.375" style="325" customWidth="1"/>
    <col min="10549" max="10549" width="12.875" style="325" customWidth="1"/>
    <col min="10550" max="10550" width="11" style="325" customWidth="1"/>
    <col min="10551" max="10551" width="13.75" style="325" customWidth="1"/>
    <col min="10552" max="10552" width="0.75" style="325" customWidth="1"/>
    <col min="10553" max="10553" width="13.75" style="325" customWidth="1"/>
    <col min="10554" max="10557" width="14.375" style="325" customWidth="1"/>
    <col min="10558" max="10558" width="12.875" style="325" customWidth="1"/>
    <col min="10559" max="10559" width="11" style="325" customWidth="1"/>
    <col min="10560" max="10560" width="13.75" style="325" customWidth="1"/>
    <col min="10561" max="10561" width="0.75" style="325" customWidth="1"/>
    <col min="10562" max="10562" width="13.75" style="325" customWidth="1"/>
    <col min="10563" max="10566" width="14.375" style="325" customWidth="1"/>
    <col min="10567" max="10567" width="12.875" style="325" customWidth="1"/>
    <col min="10568" max="10568" width="11"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1" style="325" customWidth="1"/>
    <col min="10578" max="10578" width="13.75" style="325" customWidth="1"/>
    <col min="10579" max="10606" width="0" style="325" hidden="1" customWidth="1"/>
    <col min="10607" max="10607" width="13.75" style="325" customWidth="1"/>
    <col min="10608" max="10611" width="14.375" style="325" customWidth="1"/>
    <col min="10612" max="10612" width="12.875" style="325" customWidth="1"/>
    <col min="10613" max="10613" width="11" style="325" customWidth="1"/>
    <col min="10614" max="10614" width="13.75" style="325" customWidth="1"/>
    <col min="10615" max="10615" width="17.5" style="325" customWidth="1"/>
    <col min="10616"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1" style="325" customWidth="1"/>
    <col min="10762" max="10762" width="13.75" style="325" customWidth="1"/>
    <col min="10763" max="10763" width="0.75" style="325" customWidth="1"/>
    <col min="10764" max="10764" width="13.75" style="325" customWidth="1"/>
    <col min="10765" max="10768" width="14.375" style="325" customWidth="1"/>
    <col min="10769" max="10769" width="12.875" style="325" customWidth="1"/>
    <col min="10770" max="10770" width="11" style="325" customWidth="1"/>
    <col min="10771" max="10771" width="13.75" style="325" customWidth="1"/>
    <col min="10772" max="10772" width="0.75" style="325" customWidth="1"/>
    <col min="10773" max="10773" width="13.75" style="325" customWidth="1"/>
    <col min="10774" max="10777" width="14.375" style="325" customWidth="1"/>
    <col min="10778" max="10778" width="12.875" style="325" customWidth="1"/>
    <col min="10779" max="10779" width="11" style="325" customWidth="1"/>
    <col min="10780" max="10780" width="13.75" style="325" customWidth="1"/>
    <col min="10781" max="10781" width="0.75" style="325" customWidth="1"/>
    <col min="10782" max="10782" width="13.75" style="325" customWidth="1"/>
    <col min="10783" max="10786" width="14.375" style="325" customWidth="1"/>
    <col min="10787" max="10787" width="12.875" style="325" customWidth="1"/>
    <col min="10788" max="10788" width="11" style="325" customWidth="1"/>
    <col min="10789" max="10789" width="13.75" style="325" customWidth="1"/>
    <col min="10790" max="10790" width="0.75" style="325" customWidth="1"/>
    <col min="10791" max="10791" width="13.75" style="325" customWidth="1"/>
    <col min="10792" max="10795" width="14.375" style="325" customWidth="1"/>
    <col min="10796" max="10796" width="12.875" style="325" customWidth="1"/>
    <col min="10797" max="10797" width="11" style="325" customWidth="1"/>
    <col min="10798" max="10798" width="13.75" style="325" customWidth="1"/>
    <col min="10799" max="10799" width="0.75" style="325" customWidth="1"/>
    <col min="10800" max="10800" width="13.75" style="325" customWidth="1"/>
    <col min="10801" max="10804" width="14.375" style="325" customWidth="1"/>
    <col min="10805" max="10805" width="12.875" style="325" customWidth="1"/>
    <col min="10806" max="10806" width="11" style="325" customWidth="1"/>
    <col min="10807" max="10807" width="13.75" style="325" customWidth="1"/>
    <col min="10808" max="10808" width="0.75" style="325" customWidth="1"/>
    <col min="10809" max="10809" width="13.75" style="325" customWidth="1"/>
    <col min="10810" max="10813" width="14.375" style="325" customWidth="1"/>
    <col min="10814" max="10814" width="12.875" style="325" customWidth="1"/>
    <col min="10815" max="10815" width="11" style="325" customWidth="1"/>
    <col min="10816" max="10816" width="13.75" style="325" customWidth="1"/>
    <col min="10817" max="10817" width="0.75" style="325" customWidth="1"/>
    <col min="10818" max="10818" width="13.75" style="325" customWidth="1"/>
    <col min="10819" max="10822" width="14.375" style="325" customWidth="1"/>
    <col min="10823" max="10823" width="12.875" style="325" customWidth="1"/>
    <col min="10824" max="10824" width="11"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1" style="325" customWidth="1"/>
    <col min="10834" max="10834" width="13.75" style="325" customWidth="1"/>
    <col min="10835" max="10862" width="0" style="325" hidden="1" customWidth="1"/>
    <col min="10863" max="10863" width="13.75" style="325" customWidth="1"/>
    <col min="10864" max="10867" width="14.375" style="325" customWidth="1"/>
    <col min="10868" max="10868" width="12.875" style="325" customWidth="1"/>
    <col min="10869" max="10869" width="11" style="325" customWidth="1"/>
    <col min="10870" max="10870" width="13.75" style="325" customWidth="1"/>
    <col min="10871" max="10871" width="17.5" style="325" customWidth="1"/>
    <col min="10872"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1" style="325" customWidth="1"/>
    <col min="11018" max="11018" width="13.75" style="325" customWidth="1"/>
    <col min="11019" max="11019" width="0.75" style="325" customWidth="1"/>
    <col min="11020" max="11020" width="13.75" style="325" customWidth="1"/>
    <col min="11021" max="11024" width="14.375" style="325" customWidth="1"/>
    <col min="11025" max="11025" width="12.875" style="325" customWidth="1"/>
    <col min="11026" max="11026" width="11" style="325" customWidth="1"/>
    <col min="11027" max="11027" width="13.75" style="325" customWidth="1"/>
    <col min="11028" max="11028" width="0.75" style="325" customWidth="1"/>
    <col min="11029" max="11029" width="13.75" style="325" customWidth="1"/>
    <col min="11030" max="11033" width="14.375" style="325" customWidth="1"/>
    <col min="11034" max="11034" width="12.875" style="325" customWidth="1"/>
    <col min="11035" max="11035" width="11" style="325" customWidth="1"/>
    <col min="11036" max="11036" width="13.75" style="325" customWidth="1"/>
    <col min="11037" max="11037" width="0.75" style="325" customWidth="1"/>
    <col min="11038" max="11038" width="13.75" style="325" customWidth="1"/>
    <col min="11039" max="11042" width="14.375" style="325" customWidth="1"/>
    <col min="11043" max="11043" width="12.875" style="325" customWidth="1"/>
    <col min="11044" max="11044" width="11" style="325" customWidth="1"/>
    <col min="11045" max="11045" width="13.75" style="325" customWidth="1"/>
    <col min="11046" max="11046" width="0.75" style="325" customWidth="1"/>
    <col min="11047" max="11047" width="13.75" style="325" customWidth="1"/>
    <col min="11048" max="11051" width="14.375" style="325" customWidth="1"/>
    <col min="11052" max="11052" width="12.875" style="325" customWidth="1"/>
    <col min="11053" max="11053" width="11" style="325" customWidth="1"/>
    <col min="11054" max="11054" width="13.75" style="325" customWidth="1"/>
    <col min="11055" max="11055" width="0.75" style="325" customWidth="1"/>
    <col min="11056" max="11056" width="13.75" style="325" customWidth="1"/>
    <col min="11057" max="11060" width="14.375" style="325" customWidth="1"/>
    <col min="11061" max="11061" width="12.875" style="325" customWidth="1"/>
    <col min="11062" max="11062" width="11" style="325" customWidth="1"/>
    <col min="11063" max="11063" width="13.75" style="325" customWidth="1"/>
    <col min="11064" max="11064" width="0.75" style="325" customWidth="1"/>
    <col min="11065" max="11065" width="13.75" style="325" customWidth="1"/>
    <col min="11066" max="11069" width="14.375" style="325" customWidth="1"/>
    <col min="11070" max="11070" width="12.875" style="325" customWidth="1"/>
    <col min="11071" max="11071" width="11" style="325" customWidth="1"/>
    <col min="11072" max="11072" width="13.75" style="325" customWidth="1"/>
    <col min="11073" max="11073" width="0.75" style="325" customWidth="1"/>
    <col min="11074" max="11074" width="13.75" style="325" customWidth="1"/>
    <col min="11075" max="11078" width="14.375" style="325" customWidth="1"/>
    <col min="11079" max="11079" width="12.875" style="325" customWidth="1"/>
    <col min="11080" max="11080" width="11"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1" style="325" customWidth="1"/>
    <col min="11090" max="11090" width="13.75" style="325" customWidth="1"/>
    <col min="11091" max="11118" width="0" style="325" hidden="1" customWidth="1"/>
    <col min="11119" max="11119" width="13.75" style="325" customWidth="1"/>
    <col min="11120" max="11123" width="14.375" style="325" customWidth="1"/>
    <col min="11124" max="11124" width="12.875" style="325" customWidth="1"/>
    <col min="11125" max="11125" width="11" style="325" customWidth="1"/>
    <col min="11126" max="11126" width="13.75" style="325" customWidth="1"/>
    <col min="11127" max="11127" width="17.5" style="325" customWidth="1"/>
    <col min="11128"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1" style="325" customWidth="1"/>
    <col min="11274" max="11274" width="13.75" style="325" customWidth="1"/>
    <col min="11275" max="11275" width="0.75" style="325" customWidth="1"/>
    <col min="11276" max="11276" width="13.75" style="325" customWidth="1"/>
    <col min="11277" max="11280" width="14.375" style="325" customWidth="1"/>
    <col min="11281" max="11281" width="12.875" style="325" customWidth="1"/>
    <col min="11282" max="11282" width="11" style="325" customWidth="1"/>
    <col min="11283" max="11283" width="13.75" style="325" customWidth="1"/>
    <col min="11284" max="11284" width="0.75" style="325" customWidth="1"/>
    <col min="11285" max="11285" width="13.75" style="325" customWidth="1"/>
    <col min="11286" max="11289" width="14.375" style="325" customWidth="1"/>
    <col min="11290" max="11290" width="12.875" style="325" customWidth="1"/>
    <col min="11291" max="11291" width="11" style="325" customWidth="1"/>
    <col min="11292" max="11292" width="13.75" style="325" customWidth="1"/>
    <col min="11293" max="11293" width="0.75" style="325" customWidth="1"/>
    <col min="11294" max="11294" width="13.75" style="325" customWidth="1"/>
    <col min="11295" max="11298" width="14.375" style="325" customWidth="1"/>
    <col min="11299" max="11299" width="12.875" style="325" customWidth="1"/>
    <col min="11300" max="11300" width="11" style="325" customWidth="1"/>
    <col min="11301" max="11301" width="13.75" style="325" customWidth="1"/>
    <col min="11302" max="11302" width="0.75" style="325" customWidth="1"/>
    <col min="11303" max="11303" width="13.75" style="325" customWidth="1"/>
    <col min="11304" max="11307" width="14.375" style="325" customWidth="1"/>
    <col min="11308" max="11308" width="12.875" style="325" customWidth="1"/>
    <col min="11309" max="11309" width="11" style="325" customWidth="1"/>
    <col min="11310" max="11310" width="13.75" style="325" customWidth="1"/>
    <col min="11311" max="11311" width="0.75" style="325" customWidth="1"/>
    <col min="11312" max="11312" width="13.75" style="325" customWidth="1"/>
    <col min="11313" max="11316" width="14.375" style="325" customWidth="1"/>
    <col min="11317" max="11317" width="12.875" style="325" customWidth="1"/>
    <col min="11318" max="11318" width="11" style="325" customWidth="1"/>
    <col min="11319" max="11319" width="13.75" style="325" customWidth="1"/>
    <col min="11320" max="11320" width="0.75" style="325" customWidth="1"/>
    <col min="11321" max="11321" width="13.75" style="325" customWidth="1"/>
    <col min="11322" max="11325" width="14.375" style="325" customWidth="1"/>
    <col min="11326" max="11326" width="12.875" style="325" customWidth="1"/>
    <col min="11327" max="11327" width="11" style="325" customWidth="1"/>
    <col min="11328" max="11328" width="13.75" style="325" customWidth="1"/>
    <col min="11329" max="11329" width="0.75" style="325" customWidth="1"/>
    <col min="11330" max="11330" width="13.75" style="325" customWidth="1"/>
    <col min="11331" max="11334" width="14.375" style="325" customWidth="1"/>
    <col min="11335" max="11335" width="12.875" style="325" customWidth="1"/>
    <col min="11336" max="11336" width="11"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1" style="325" customWidth="1"/>
    <col min="11346" max="11346" width="13.75" style="325" customWidth="1"/>
    <col min="11347" max="11374" width="0" style="325" hidden="1" customWidth="1"/>
    <col min="11375" max="11375" width="13.75" style="325" customWidth="1"/>
    <col min="11376" max="11379" width="14.375" style="325" customWidth="1"/>
    <col min="11380" max="11380" width="12.875" style="325" customWidth="1"/>
    <col min="11381" max="11381" width="11" style="325" customWidth="1"/>
    <col min="11382" max="11382" width="13.75" style="325" customWidth="1"/>
    <col min="11383" max="11383" width="17.5" style="325" customWidth="1"/>
    <col min="11384"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1" style="325" customWidth="1"/>
    <col min="11530" max="11530" width="13.75" style="325" customWidth="1"/>
    <col min="11531" max="11531" width="0.75" style="325" customWidth="1"/>
    <col min="11532" max="11532" width="13.75" style="325" customWidth="1"/>
    <col min="11533" max="11536" width="14.375" style="325" customWidth="1"/>
    <col min="11537" max="11537" width="12.875" style="325" customWidth="1"/>
    <col min="11538" max="11538" width="11" style="325" customWidth="1"/>
    <col min="11539" max="11539" width="13.75" style="325" customWidth="1"/>
    <col min="11540" max="11540" width="0.75" style="325" customWidth="1"/>
    <col min="11541" max="11541" width="13.75" style="325" customWidth="1"/>
    <col min="11542" max="11545" width="14.375" style="325" customWidth="1"/>
    <col min="11546" max="11546" width="12.875" style="325" customWidth="1"/>
    <col min="11547" max="11547" width="11" style="325" customWidth="1"/>
    <col min="11548" max="11548" width="13.75" style="325" customWidth="1"/>
    <col min="11549" max="11549" width="0.75" style="325" customWidth="1"/>
    <col min="11550" max="11550" width="13.75" style="325" customWidth="1"/>
    <col min="11551" max="11554" width="14.375" style="325" customWidth="1"/>
    <col min="11555" max="11555" width="12.875" style="325" customWidth="1"/>
    <col min="11556" max="11556" width="11" style="325" customWidth="1"/>
    <col min="11557" max="11557" width="13.75" style="325" customWidth="1"/>
    <col min="11558" max="11558" width="0.75" style="325" customWidth="1"/>
    <col min="11559" max="11559" width="13.75" style="325" customWidth="1"/>
    <col min="11560" max="11563" width="14.375" style="325" customWidth="1"/>
    <col min="11564" max="11564" width="12.875" style="325" customWidth="1"/>
    <col min="11565" max="11565" width="11" style="325" customWidth="1"/>
    <col min="11566" max="11566" width="13.75" style="325" customWidth="1"/>
    <col min="11567" max="11567" width="0.75" style="325" customWidth="1"/>
    <col min="11568" max="11568" width="13.75" style="325" customWidth="1"/>
    <col min="11569" max="11572" width="14.375" style="325" customWidth="1"/>
    <col min="11573" max="11573" width="12.875" style="325" customWidth="1"/>
    <col min="11574" max="11574" width="11" style="325" customWidth="1"/>
    <col min="11575" max="11575" width="13.75" style="325" customWidth="1"/>
    <col min="11576" max="11576" width="0.75" style="325" customWidth="1"/>
    <col min="11577" max="11577" width="13.75" style="325" customWidth="1"/>
    <col min="11578" max="11581" width="14.375" style="325" customWidth="1"/>
    <col min="11582" max="11582" width="12.875" style="325" customWidth="1"/>
    <col min="11583" max="11583" width="11" style="325" customWidth="1"/>
    <col min="11584" max="11584" width="13.75" style="325" customWidth="1"/>
    <col min="11585" max="11585" width="0.75" style="325" customWidth="1"/>
    <col min="11586" max="11586" width="13.75" style="325" customWidth="1"/>
    <col min="11587" max="11590" width="14.375" style="325" customWidth="1"/>
    <col min="11591" max="11591" width="12.875" style="325" customWidth="1"/>
    <col min="11592" max="11592" width="11"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1" style="325" customWidth="1"/>
    <col min="11602" max="11602" width="13.75" style="325" customWidth="1"/>
    <col min="11603" max="11630" width="0" style="325" hidden="1" customWidth="1"/>
    <col min="11631" max="11631" width="13.75" style="325" customWidth="1"/>
    <col min="11632" max="11635" width="14.375" style="325" customWidth="1"/>
    <col min="11636" max="11636" width="12.875" style="325" customWidth="1"/>
    <col min="11637" max="11637" width="11" style="325" customWidth="1"/>
    <col min="11638" max="11638" width="13.75" style="325" customWidth="1"/>
    <col min="11639" max="11639" width="17.5" style="325" customWidth="1"/>
    <col min="11640"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1" style="325" customWidth="1"/>
    <col min="11786" max="11786" width="13.75" style="325" customWidth="1"/>
    <col min="11787" max="11787" width="0.75" style="325" customWidth="1"/>
    <col min="11788" max="11788" width="13.75" style="325" customWidth="1"/>
    <col min="11789" max="11792" width="14.375" style="325" customWidth="1"/>
    <col min="11793" max="11793" width="12.875" style="325" customWidth="1"/>
    <col min="11794" max="11794" width="11" style="325" customWidth="1"/>
    <col min="11795" max="11795" width="13.75" style="325" customWidth="1"/>
    <col min="11796" max="11796" width="0.75" style="325" customWidth="1"/>
    <col min="11797" max="11797" width="13.75" style="325" customWidth="1"/>
    <col min="11798" max="11801" width="14.375" style="325" customWidth="1"/>
    <col min="11802" max="11802" width="12.875" style="325" customWidth="1"/>
    <col min="11803" max="11803" width="11" style="325" customWidth="1"/>
    <col min="11804" max="11804" width="13.75" style="325" customWidth="1"/>
    <col min="11805" max="11805" width="0.75" style="325" customWidth="1"/>
    <col min="11806" max="11806" width="13.75" style="325" customWidth="1"/>
    <col min="11807" max="11810" width="14.375" style="325" customWidth="1"/>
    <col min="11811" max="11811" width="12.875" style="325" customWidth="1"/>
    <col min="11812" max="11812" width="11" style="325" customWidth="1"/>
    <col min="11813" max="11813" width="13.75" style="325" customWidth="1"/>
    <col min="11814" max="11814" width="0.75" style="325" customWidth="1"/>
    <col min="11815" max="11815" width="13.75" style="325" customWidth="1"/>
    <col min="11816" max="11819" width="14.375" style="325" customWidth="1"/>
    <col min="11820" max="11820" width="12.875" style="325" customWidth="1"/>
    <col min="11821" max="11821" width="11" style="325" customWidth="1"/>
    <col min="11822" max="11822" width="13.75" style="325" customWidth="1"/>
    <col min="11823" max="11823" width="0.75" style="325" customWidth="1"/>
    <col min="11824" max="11824" width="13.75" style="325" customWidth="1"/>
    <col min="11825" max="11828" width="14.375" style="325" customWidth="1"/>
    <col min="11829" max="11829" width="12.875" style="325" customWidth="1"/>
    <col min="11830" max="11830" width="11" style="325" customWidth="1"/>
    <col min="11831" max="11831" width="13.75" style="325" customWidth="1"/>
    <col min="11832" max="11832" width="0.75" style="325" customWidth="1"/>
    <col min="11833" max="11833" width="13.75" style="325" customWidth="1"/>
    <col min="11834" max="11837" width="14.375" style="325" customWidth="1"/>
    <col min="11838" max="11838" width="12.875" style="325" customWidth="1"/>
    <col min="11839" max="11839" width="11" style="325" customWidth="1"/>
    <col min="11840" max="11840" width="13.75" style="325" customWidth="1"/>
    <col min="11841" max="11841" width="0.75" style="325" customWidth="1"/>
    <col min="11842" max="11842" width="13.75" style="325" customWidth="1"/>
    <col min="11843" max="11846" width="14.375" style="325" customWidth="1"/>
    <col min="11847" max="11847" width="12.875" style="325" customWidth="1"/>
    <col min="11848" max="11848" width="11"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1" style="325" customWidth="1"/>
    <col min="11858" max="11858" width="13.75" style="325" customWidth="1"/>
    <col min="11859" max="11886" width="0" style="325" hidden="1" customWidth="1"/>
    <col min="11887" max="11887" width="13.75" style="325" customWidth="1"/>
    <col min="11888" max="11891" width="14.375" style="325" customWidth="1"/>
    <col min="11892" max="11892" width="12.875" style="325" customWidth="1"/>
    <col min="11893" max="11893" width="11" style="325" customWidth="1"/>
    <col min="11894" max="11894" width="13.75" style="325" customWidth="1"/>
    <col min="11895" max="11895" width="17.5" style="325" customWidth="1"/>
    <col min="11896"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1" style="325" customWidth="1"/>
    <col min="12042" max="12042" width="13.75" style="325" customWidth="1"/>
    <col min="12043" max="12043" width="0.75" style="325" customWidth="1"/>
    <col min="12044" max="12044" width="13.75" style="325" customWidth="1"/>
    <col min="12045" max="12048" width="14.375" style="325" customWidth="1"/>
    <col min="12049" max="12049" width="12.875" style="325" customWidth="1"/>
    <col min="12050" max="12050" width="11" style="325" customWidth="1"/>
    <col min="12051" max="12051" width="13.75" style="325" customWidth="1"/>
    <col min="12052" max="12052" width="0.75" style="325" customWidth="1"/>
    <col min="12053" max="12053" width="13.75" style="325" customWidth="1"/>
    <col min="12054" max="12057" width="14.375" style="325" customWidth="1"/>
    <col min="12058" max="12058" width="12.875" style="325" customWidth="1"/>
    <col min="12059" max="12059" width="11" style="325" customWidth="1"/>
    <col min="12060" max="12060" width="13.75" style="325" customWidth="1"/>
    <col min="12061" max="12061" width="0.75" style="325" customWidth="1"/>
    <col min="12062" max="12062" width="13.75" style="325" customWidth="1"/>
    <col min="12063" max="12066" width="14.375" style="325" customWidth="1"/>
    <col min="12067" max="12067" width="12.875" style="325" customWidth="1"/>
    <col min="12068" max="12068" width="11" style="325" customWidth="1"/>
    <col min="12069" max="12069" width="13.75" style="325" customWidth="1"/>
    <col min="12070" max="12070" width="0.75" style="325" customWidth="1"/>
    <col min="12071" max="12071" width="13.75" style="325" customWidth="1"/>
    <col min="12072" max="12075" width="14.375" style="325" customWidth="1"/>
    <col min="12076" max="12076" width="12.875" style="325" customWidth="1"/>
    <col min="12077" max="12077" width="11" style="325" customWidth="1"/>
    <col min="12078" max="12078" width="13.75" style="325" customWidth="1"/>
    <col min="12079" max="12079" width="0.75" style="325" customWidth="1"/>
    <col min="12080" max="12080" width="13.75" style="325" customWidth="1"/>
    <col min="12081" max="12084" width="14.375" style="325" customWidth="1"/>
    <col min="12085" max="12085" width="12.875" style="325" customWidth="1"/>
    <col min="12086" max="12086" width="11" style="325" customWidth="1"/>
    <col min="12087" max="12087" width="13.75" style="325" customWidth="1"/>
    <col min="12088" max="12088" width="0.75" style="325" customWidth="1"/>
    <col min="12089" max="12089" width="13.75" style="325" customWidth="1"/>
    <col min="12090" max="12093" width="14.375" style="325" customWidth="1"/>
    <col min="12094" max="12094" width="12.875" style="325" customWidth="1"/>
    <col min="12095" max="12095" width="11" style="325" customWidth="1"/>
    <col min="12096" max="12096" width="13.75" style="325" customWidth="1"/>
    <col min="12097" max="12097" width="0.75" style="325" customWidth="1"/>
    <col min="12098" max="12098" width="13.75" style="325" customWidth="1"/>
    <col min="12099" max="12102" width="14.375" style="325" customWidth="1"/>
    <col min="12103" max="12103" width="12.875" style="325" customWidth="1"/>
    <col min="12104" max="12104" width="11"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1" style="325" customWidth="1"/>
    <col min="12114" max="12114" width="13.75" style="325" customWidth="1"/>
    <col min="12115" max="12142" width="0" style="325" hidden="1" customWidth="1"/>
    <col min="12143" max="12143" width="13.75" style="325" customWidth="1"/>
    <col min="12144" max="12147" width="14.375" style="325" customWidth="1"/>
    <col min="12148" max="12148" width="12.875" style="325" customWidth="1"/>
    <col min="12149" max="12149" width="11" style="325" customWidth="1"/>
    <col min="12150" max="12150" width="13.75" style="325" customWidth="1"/>
    <col min="12151" max="12151" width="17.5" style="325" customWidth="1"/>
    <col min="12152"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1" style="325" customWidth="1"/>
    <col min="12298" max="12298" width="13.75" style="325" customWidth="1"/>
    <col min="12299" max="12299" width="0.75" style="325" customWidth="1"/>
    <col min="12300" max="12300" width="13.75" style="325" customWidth="1"/>
    <col min="12301" max="12304" width="14.375" style="325" customWidth="1"/>
    <col min="12305" max="12305" width="12.875" style="325" customWidth="1"/>
    <col min="12306" max="12306" width="11" style="325" customWidth="1"/>
    <col min="12307" max="12307" width="13.75" style="325" customWidth="1"/>
    <col min="12308" max="12308" width="0.75" style="325" customWidth="1"/>
    <col min="12309" max="12309" width="13.75" style="325" customWidth="1"/>
    <col min="12310" max="12313" width="14.375" style="325" customWidth="1"/>
    <col min="12314" max="12314" width="12.875" style="325" customWidth="1"/>
    <col min="12315" max="12315" width="11" style="325" customWidth="1"/>
    <col min="12316" max="12316" width="13.75" style="325" customWidth="1"/>
    <col min="12317" max="12317" width="0.75" style="325" customWidth="1"/>
    <col min="12318" max="12318" width="13.75" style="325" customWidth="1"/>
    <col min="12319" max="12322" width="14.375" style="325" customWidth="1"/>
    <col min="12323" max="12323" width="12.875" style="325" customWidth="1"/>
    <col min="12324" max="12324" width="11" style="325" customWidth="1"/>
    <col min="12325" max="12325" width="13.75" style="325" customWidth="1"/>
    <col min="12326" max="12326" width="0.75" style="325" customWidth="1"/>
    <col min="12327" max="12327" width="13.75" style="325" customWidth="1"/>
    <col min="12328" max="12331" width="14.375" style="325" customWidth="1"/>
    <col min="12332" max="12332" width="12.875" style="325" customWidth="1"/>
    <col min="12333" max="12333" width="11" style="325" customWidth="1"/>
    <col min="12334" max="12334" width="13.75" style="325" customWidth="1"/>
    <col min="12335" max="12335" width="0.75" style="325" customWidth="1"/>
    <col min="12336" max="12336" width="13.75" style="325" customWidth="1"/>
    <col min="12337" max="12340" width="14.375" style="325" customWidth="1"/>
    <col min="12341" max="12341" width="12.875" style="325" customWidth="1"/>
    <col min="12342" max="12342" width="11" style="325" customWidth="1"/>
    <col min="12343" max="12343" width="13.75" style="325" customWidth="1"/>
    <col min="12344" max="12344" width="0.75" style="325" customWidth="1"/>
    <col min="12345" max="12345" width="13.75" style="325" customWidth="1"/>
    <col min="12346" max="12349" width="14.375" style="325" customWidth="1"/>
    <col min="12350" max="12350" width="12.875" style="325" customWidth="1"/>
    <col min="12351" max="12351" width="11" style="325" customWidth="1"/>
    <col min="12352" max="12352" width="13.75" style="325" customWidth="1"/>
    <col min="12353" max="12353" width="0.75" style="325" customWidth="1"/>
    <col min="12354" max="12354" width="13.75" style="325" customWidth="1"/>
    <col min="12355" max="12358" width="14.375" style="325" customWidth="1"/>
    <col min="12359" max="12359" width="12.875" style="325" customWidth="1"/>
    <col min="12360" max="12360" width="11"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1" style="325" customWidth="1"/>
    <col min="12370" max="12370" width="13.75" style="325" customWidth="1"/>
    <col min="12371" max="12398" width="0" style="325" hidden="1" customWidth="1"/>
    <col min="12399" max="12399" width="13.75" style="325" customWidth="1"/>
    <col min="12400" max="12403" width="14.375" style="325" customWidth="1"/>
    <col min="12404" max="12404" width="12.875" style="325" customWidth="1"/>
    <col min="12405" max="12405" width="11" style="325" customWidth="1"/>
    <col min="12406" max="12406" width="13.75" style="325" customWidth="1"/>
    <col min="12407" max="12407" width="17.5" style="325" customWidth="1"/>
    <col min="12408"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1" style="325" customWidth="1"/>
    <col min="12554" max="12554" width="13.75" style="325" customWidth="1"/>
    <col min="12555" max="12555" width="0.75" style="325" customWidth="1"/>
    <col min="12556" max="12556" width="13.75" style="325" customWidth="1"/>
    <col min="12557" max="12560" width="14.375" style="325" customWidth="1"/>
    <col min="12561" max="12561" width="12.875" style="325" customWidth="1"/>
    <col min="12562" max="12562" width="11" style="325" customWidth="1"/>
    <col min="12563" max="12563" width="13.75" style="325" customWidth="1"/>
    <col min="12564" max="12564" width="0.75" style="325" customWidth="1"/>
    <col min="12565" max="12565" width="13.75" style="325" customWidth="1"/>
    <col min="12566" max="12569" width="14.375" style="325" customWidth="1"/>
    <col min="12570" max="12570" width="12.875" style="325" customWidth="1"/>
    <col min="12571" max="12571" width="11" style="325" customWidth="1"/>
    <col min="12572" max="12572" width="13.75" style="325" customWidth="1"/>
    <col min="12573" max="12573" width="0.75" style="325" customWidth="1"/>
    <col min="12574" max="12574" width="13.75" style="325" customWidth="1"/>
    <col min="12575" max="12578" width="14.375" style="325" customWidth="1"/>
    <col min="12579" max="12579" width="12.875" style="325" customWidth="1"/>
    <col min="12580" max="12580" width="11" style="325" customWidth="1"/>
    <col min="12581" max="12581" width="13.75" style="325" customWidth="1"/>
    <col min="12582" max="12582" width="0.75" style="325" customWidth="1"/>
    <col min="12583" max="12583" width="13.75" style="325" customWidth="1"/>
    <col min="12584" max="12587" width="14.375" style="325" customWidth="1"/>
    <col min="12588" max="12588" width="12.875" style="325" customWidth="1"/>
    <col min="12589" max="12589" width="11" style="325" customWidth="1"/>
    <col min="12590" max="12590" width="13.75" style="325" customWidth="1"/>
    <col min="12591" max="12591" width="0.75" style="325" customWidth="1"/>
    <col min="12592" max="12592" width="13.75" style="325" customWidth="1"/>
    <col min="12593" max="12596" width="14.375" style="325" customWidth="1"/>
    <col min="12597" max="12597" width="12.875" style="325" customWidth="1"/>
    <col min="12598" max="12598" width="11" style="325" customWidth="1"/>
    <col min="12599" max="12599" width="13.75" style="325" customWidth="1"/>
    <col min="12600" max="12600" width="0.75" style="325" customWidth="1"/>
    <col min="12601" max="12601" width="13.75" style="325" customWidth="1"/>
    <col min="12602" max="12605" width="14.375" style="325" customWidth="1"/>
    <col min="12606" max="12606" width="12.875" style="325" customWidth="1"/>
    <col min="12607" max="12607" width="11" style="325" customWidth="1"/>
    <col min="12608" max="12608" width="13.75" style="325" customWidth="1"/>
    <col min="12609" max="12609" width="0.75" style="325" customWidth="1"/>
    <col min="12610" max="12610" width="13.75" style="325" customWidth="1"/>
    <col min="12611" max="12614" width="14.375" style="325" customWidth="1"/>
    <col min="12615" max="12615" width="12.875" style="325" customWidth="1"/>
    <col min="12616" max="12616" width="11"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1" style="325" customWidth="1"/>
    <col min="12626" max="12626" width="13.75" style="325" customWidth="1"/>
    <col min="12627" max="12654" width="0" style="325" hidden="1" customWidth="1"/>
    <col min="12655" max="12655" width="13.75" style="325" customWidth="1"/>
    <col min="12656" max="12659" width="14.375" style="325" customWidth="1"/>
    <col min="12660" max="12660" width="12.875" style="325" customWidth="1"/>
    <col min="12661" max="12661" width="11" style="325" customWidth="1"/>
    <col min="12662" max="12662" width="13.75" style="325" customWidth="1"/>
    <col min="12663" max="12663" width="17.5" style="325" customWidth="1"/>
    <col min="12664"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1" style="325" customWidth="1"/>
    <col min="12810" max="12810" width="13.75" style="325" customWidth="1"/>
    <col min="12811" max="12811" width="0.75" style="325" customWidth="1"/>
    <col min="12812" max="12812" width="13.75" style="325" customWidth="1"/>
    <col min="12813" max="12816" width="14.375" style="325" customWidth="1"/>
    <col min="12817" max="12817" width="12.875" style="325" customWidth="1"/>
    <col min="12818" max="12818" width="11" style="325" customWidth="1"/>
    <col min="12819" max="12819" width="13.75" style="325" customWidth="1"/>
    <col min="12820" max="12820" width="0.75" style="325" customWidth="1"/>
    <col min="12821" max="12821" width="13.75" style="325" customWidth="1"/>
    <col min="12822" max="12825" width="14.375" style="325" customWidth="1"/>
    <col min="12826" max="12826" width="12.875" style="325" customWidth="1"/>
    <col min="12827" max="12827" width="11" style="325" customWidth="1"/>
    <col min="12828" max="12828" width="13.75" style="325" customWidth="1"/>
    <col min="12829" max="12829" width="0.75" style="325" customWidth="1"/>
    <col min="12830" max="12830" width="13.75" style="325" customWidth="1"/>
    <col min="12831" max="12834" width="14.375" style="325" customWidth="1"/>
    <col min="12835" max="12835" width="12.875" style="325" customWidth="1"/>
    <col min="12836" max="12836" width="11" style="325" customWidth="1"/>
    <col min="12837" max="12837" width="13.75" style="325" customWidth="1"/>
    <col min="12838" max="12838" width="0.75" style="325" customWidth="1"/>
    <col min="12839" max="12839" width="13.75" style="325" customWidth="1"/>
    <col min="12840" max="12843" width="14.375" style="325" customWidth="1"/>
    <col min="12844" max="12844" width="12.875" style="325" customWidth="1"/>
    <col min="12845" max="12845" width="11" style="325" customWidth="1"/>
    <col min="12846" max="12846" width="13.75" style="325" customWidth="1"/>
    <col min="12847" max="12847" width="0.75" style="325" customWidth="1"/>
    <col min="12848" max="12848" width="13.75" style="325" customWidth="1"/>
    <col min="12849" max="12852" width="14.375" style="325" customWidth="1"/>
    <col min="12853" max="12853" width="12.875" style="325" customWidth="1"/>
    <col min="12854" max="12854" width="11" style="325" customWidth="1"/>
    <col min="12855" max="12855" width="13.75" style="325" customWidth="1"/>
    <col min="12856" max="12856" width="0.75" style="325" customWidth="1"/>
    <col min="12857" max="12857" width="13.75" style="325" customWidth="1"/>
    <col min="12858" max="12861" width="14.375" style="325" customWidth="1"/>
    <col min="12862" max="12862" width="12.875" style="325" customWidth="1"/>
    <col min="12863" max="12863" width="11" style="325" customWidth="1"/>
    <col min="12864" max="12864" width="13.75" style="325" customWidth="1"/>
    <col min="12865" max="12865" width="0.75" style="325" customWidth="1"/>
    <col min="12866" max="12866" width="13.75" style="325" customWidth="1"/>
    <col min="12867" max="12870" width="14.375" style="325" customWidth="1"/>
    <col min="12871" max="12871" width="12.875" style="325" customWidth="1"/>
    <col min="12872" max="12872" width="11"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1" style="325" customWidth="1"/>
    <col min="12882" max="12882" width="13.75" style="325" customWidth="1"/>
    <col min="12883" max="12910" width="0" style="325" hidden="1" customWidth="1"/>
    <col min="12911" max="12911" width="13.75" style="325" customWidth="1"/>
    <col min="12912" max="12915" width="14.375" style="325" customWidth="1"/>
    <col min="12916" max="12916" width="12.875" style="325" customWidth="1"/>
    <col min="12917" max="12917" width="11" style="325" customWidth="1"/>
    <col min="12918" max="12918" width="13.75" style="325" customWidth="1"/>
    <col min="12919" max="12919" width="17.5" style="325" customWidth="1"/>
    <col min="12920"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1" style="325" customWidth="1"/>
    <col min="13066" max="13066" width="13.75" style="325" customWidth="1"/>
    <col min="13067" max="13067" width="0.75" style="325" customWidth="1"/>
    <col min="13068" max="13068" width="13.75" style="325" customWidth="1"/>
    <col min="13069" max="13072" width="14.375" style="325" customWidth="1"/>
    <col min="13073" max="13073" width="12.875" style="325" customWidth="1"/>
    <col min="13074" max="13074" width="11" style="325" customWidth="1"/>
    <col min="13075" max="13075" width="13.75" style="325" customWidth="1"/>
    <col min="13076" max="13076" width="0.75" style="325" customWidth="1"/>
    <col min="13077" max="13077" width="13.75" style="325" customWidth="1"/>
    <col min="13078" max="13081" width="14.375" style="325" customWidth="1"/>
    <col min="13082" max="13082" width="12.875" style="325" customWidth="1"/>
    <col min="13083" max="13083" width="11" style="325" customWidth="1"/>
    <col min="13084" max="13084" width="13.75" style="325" customWidth="1"/>
    <col min="13085" max="13085" width="0.75" style="325" customWidth="1"/>
    <col min="13086" max="13086" width="13.75" style="325" customWidth="1"/>
    <col min="13087" max="13090" width="14.375" style="325" customWidth="1"/>
    <col min="13091" max="13091" width="12.875" style="325" customWidth="1"/>
    <col min="13092" max="13092" width="11" style="325" customWidth="1"/>
    <col min="13093" max="13093" width="13.75" style="325" customWidth="1"/>
    <col min="13094" max="13094" width="0.75" style="325" customWidth="1"/>
    <col min="13095" max="13095" width="13.75" style="325" customWidth="1"/>
    <col min="13096" max="13099" width="14.375" style="325" customWidth="1"/>
    <col min="13100" max="13100" width="12.875" style="325" customWidth="1"/>
    <col min="13101" max="13101" width="11" style="325" customWidth="1"/>
    <col min="13102" max="13102" width="13.75" style="325" customWidth="1"/>
    <col min="13103" max="13103" width="0.75" style="325" customWidth="1"/>
    <col min="13104" max="13104" width="13.75" style="325" customWidth="1"/>
    <col min="13105" max="13108" width="14.375" style="325" customWidth="1"/>
    <col min="13109" max="13109" width="12.875" style="325" customWidth="1"/>
    <col min="13110" max="13110" width="11" style="325" customWidth="1"/>
    <col min="13111" max="13111" width="13.75" style="325" customWidth="1"/>
    <col min="13112" max="13112" width="0.75" style="325" customWidth="1"/>
    <col min="13113" max="13113" width="13.75" style="325" customWidth="1"/>
    <col min="13114" max="13117" width="14.375" style="325" customWidth="1"/>
    <col min="13118" max="13118" width="12.875" style="325" customWidth="1"/>
    <col min="13119" max="13119" width="11" style="325" customWidth="1"/>
    <col min="13120" max="13120" width="13.75" style="325" customWidth="1"/>
    <col min="13121" max="13121" width="0.75" style="325" customWidth="1"/>
    <col min="13122" max="13122" width="13.75" style="325" customWidth="1"/>
    <col min="13123" max="13126" width="14.375" style="325" customWidth="1"/>
    <col min="13127" max="13127" width="12.875" style="325" customWidth="1"/>
    <col min="13128" max="13128" width="11"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1" style="325" customWidth="1"/>
    <col min="13138" max="13138" width="13.75" style="325" customWidth="1"/>
    <col min="13139" max="13166" width="0" style="325" hidden="1" customWidth="1"/>
    <col min="13167" max="13167" width="13.75" style="325" customWidth="1"/>
    <col min="13168" max="13171" width="14.375" style="325" customWidth="1"/>
    <col min="13172" max="13172" width="12.875" style="325" customWidth="1"/>
    <col min="13173" max="13173" width="11" style="325" customWidth="1"/>
    <col min="13174" max="13174" width="13.75" style="325" customWidth="1"/>
    <col min="13175" max="13175" width="17.5" style="325" customWidth="1"/>
    <col min="13176"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1" style="325" customWidth="1"/>
    <col min="13322" max="13322" width="13.75" style="325" customWidth="1"/>
    <col min="13323" max="13323" width="0.75" style="325" customWidth="1"/>
    <col min="13324" max="13324" width="13.75" style="325" customWidth="1"/>
    <col min="13325" max="13328" width="14.375" style="325" customWidth="1"/>
    <col min="13329" max="13329" width="12.875" style="325" customWidth="1"/>
    <col min="13330" max="13330" width="11" style="325" customWidth="1"/>
    <col min="13331" max="13331" width="13.75" style="325" customWidth="1"/>
    <col min="13332" max="13332" width="0.75" style="325" customWidth="1"/>
    <col min="13333" max="13333" width="13.75" style="325" customWidth="1"/>
    <col min="13334" max="13337" width="14.375" style="325" customWidth="1"/>
    <col min="13338" max="13338" width="12.875" style="325" customWidth="1"/>
    <col min="13339" max="13339" width="11" style="325" customWidth="1"/>
    <col min="13340" max="13340" width="13.75" style="325" customWidth="1"/>
    <col min="13341" max="13341" width="0.75" style="325" customWidth="1"/>
    <col min="13342" max="13342" width="13.75" style="325" customWidth="1"/>
    <col min="13343" max="13346" width="14.375" style="325" customWidth="1"/>
    <col min="13347" max="13347" width="12.875" style="325" customWidth="1"/>
    <col min="13348" max="13348" width="11" style="325" customWidth="1"/>
    <col min="13349" max="13349" width="13.75" style="325" customWidth="1"/>
    <col min="13350" max="13350" width="0.75" style="325" customWidth="1"/>
    <col min="13351" max="13351" width="13.75" style="325" customWidth="1"/>
    <col min="13352" max="13355" width="14.375" style="325" customWidth="1"/>
    <col min="13356" max="13356" width="12.875" style="325" customWidth="1"/>
    <col min="13357" max="13357" width="11" style="325" customWidth="1"/>
    <col min="13358" max="13358" width="13.75" style="325" customWidth="1"/>
    <col min="13359" max="13359" width="0.75" style="325" customWidth="1"/>
    <col min="13360" max="13360" width="13.75" style="325" customWidth="1"/>
    <col min="13361" max="13364" width="14.375" style="325" customWidth="1"/>
    <col min="13365" max="13365" width="12.875" style="325" customWidth="1"/>
    <col min="13366" max="13366" width="11" style="325" customWidth="1"/>
    <col min="13367" max="13367" width="13.75" style="325" customWidth="1"/>
    <col min="13368" max="13368" width="0.75" style="325" customWidth="1"/>
    <col min="13369" max="13369" width="13.75" style="325" customWidth="1"/>
    <col min="13370" max="13373" width="14.375" style="325" customWidth="1"/>
    <col min="13374" max="13374" width="12.875" style="325" customWidth="1"/>
    <col min="13375" max="13375" width="11" style="325" customWidth="1"/>
    <col min="13376" max="13376" width="13.75" style="325" customWidth="1"/>
    <col min="13377" max="13377" width="0.75" style="325" customWidth="1"/>
    <col min="13378" max="13378" width="13.75" style="325" customWidth="1"/>
    <col min="13379" max="13382" width="14.375" style="325" customWidth="1"/>
    <col min="13383" max="13383" width="12.875" style="325" customWidth="1"/>
    <col min="13384" max="13384" width="11"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1" style="325" customWidth="1"/>
    <col min="13394" max="13394" width="13.75" style="325" customWidth="1"/>
    <col min="13395" max="13422" width="0" style="325" hidden="1" customWidth="1"/>
    <col min="13423" max="13423" width="13.75" style="325" customWidth="1"/>
    <col min="13424" max="13427" width="14.375" style="325" customWidth="1"/>
    <col min="13428" max="13428" width="12.875" style="325" customWidth="1"/>
    <col min="13429" max="13429" width="11" style="325" customWidth="1"/>
    <col min="13430" max="13430" width="13.75" style="325" customWidth="1"/>
    <col min="13431" max="13431" width="17.5" style="325" customWidth="1"/>
    <col min="13432"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1" style="325" customWidth="1"/>
    <col min="13578" max="13578" width="13.75" style="325" customWidth="1"/>
    <col min="13579" max="13579" width="0.75" style="325" customWidth="1"/>
    <col min="13580" max="13580" width="13.75" style="325" customWidth="1"/>
    <col min="13581" max="13584" width="14.375" style="325" customWidth="1"/>
    <col min="13585" max="13585" width="12.875" style="325" customWidth="1"/>
    <col min="13586" max="13586" width="11" style="325" customWidth="1"/>
    <col min="13587" max="13587" width="13.75" style="325" customWidth="1"/>
    <col min="13588" max="13588" width="0.75" style="325" customWidth="1"/>
    <col min="13589" max="13589" width="13.75" style="325" customWidth="1"/>
    <col min="13590" max="13593" width="14.375" style="325" customWidth="1"/>
    <col min="13594" max="13594" width="12.875" style="325" customWidth="1"/>
    <col min="13595" max="13595" width="11" style="325" customWidth="1"/>
    <col min="13596" max="13596" width="13.75" style="325" customWidth="1"/>
    <col min="13597" max="13597" width="0.75" style="325" customWidth="1"/>
    <col min="13598" max="13598" width="13.75" style="325" customWidth="1"/>
    <col min="13599" max="13602" width="14.375" style="325" customWidth="1"/>
    <col min="13603" max="13603" width="12.875" style="325" customWidth="1"/>
    <col min="13604" max="13604" width="11" style="325" customWidth="1"/>
    <col min="13605" max="13605" width="13.75" style="325" customWidth="1"/>
    <col min="13606" max="13606" width="0.75" style="325" customWidth="1"/>
    <col min="13607" max="13607" width="13.75" style="325" customWidth="1"/>
    <col min="13608" max="13611" width="14.375" style="325" customWidth="1"/>
    <col min="13612" max="13612" width="12.875" style="325" customWidth="1"/>
    <col min="13613" max="13613" width="11" style="325" customWidth="1"/>
    <col min="13614" max="13614" width="13.75" style="325" customWidth="1"/>
    <col min="13615" max="13615" width="0.75" style="325" customWidth="1"/>
    <col min="13616" max="13616" width="13.75" style="325" customWidth="1"/>
    <col min="13617" max="13620" width="14.375" style="325" customWidth="1"/>
    <col min="13621" max="13621" width="12.875" style="325" customWidth="1"/>
    <col min="13622" max="13622" width="11" style="325" customWidth="1"/>
    <col min="13623" max="13623" width="13.75" style="325" customWidth="1"/>
    <col min="13624" max="13624" width="0.75" style="325" customWidth="1"/>
    <col min="13625" max="13625" width="13.75" style="325" customWidth="1"/>
    <col min="13626" max="13629" width="14.375" style="325" customWidth="1"/>
    <col min="13630" max="13630" width="12.875" style="325" customWidth="1"/>
    <col min="13631" max="13631" width="11" style="325" customWidth="1"/>
    <col min="13632" max="13632" width="13.75" style="325" customWidth="1"/>
    <col min="13633" max="13633" width="0.75" style="325" customWidth="1"/>
    <col min="13634" max="13634" width="13.75" style="325" customWidth="1"/>
    <col min="13635" max="13638" width="14.375" style="325" customWidth="1"/>
    <col min="13639" max="13639" width="12.875" style="325" customWidth="1"/>
    <col min="13640" max="13640" width="11"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1" style="325" customWidth="1"/>
    <col min="13650" max="13650" width="13.75" style="325" customWidth="1"/>
    <col min="13651" max="13678" width="0" style="325" hidden="1" customWidth="1"/>
    <col min="13679" max="13679" width="13.75" style="325" customWidth="1"/>
    <col min="13680" max="13683" width="14.375" style="325" customWidth="1"/>
    <col min="13684" max="13684" width="12.875" style="325" customWidth="1"/>
    <col min="13685" max="13685" width="11" style="325" customWidth="1"/>
    <col min="13686" max="13686" width="13.75" style="325" customWidth="1"/>
    <col min="13687" max="13687" width="17.5" style="325" customWidth="1"/>
    <col min="13688"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1" style="325" customWidth="1"/>
    <col min="13834" max="13834" width="13.75" style="325" customWidth="1"/>
    <col min="13835" max="13835" width="0.75" style="325" customWidth="1"/>
    <col min="13836" max="13836" width="13.75" style="325" customWidth="1"/>
    <col min="13837" max="13840" width="14.375" style="325" customWidth="1"/>
    <col min="13841" max="13841" width="12.875" style="325" customWidth="1"/>
    <col min="13842" max="13842" width="11" style="325" customWidth="1"/>
    <col min="13843" max="13843" width="13.75" style="325" customWidth="1"/>
    <col min="13844" max="13844" width="0.75" style="325" customWidth="1"/>
    <col min="13845" max="13845" width="13.75" style="325" customWidth="1"/>
    <col min="13846" max="13849" width="14.375" style="325" customWidth="1"/>
    <col min="13850" max="13850" width="12.875" style="325" customWidth="1"/>
    <col min="13851" max="13851" width="11" style="325" customWidth="1"/>
    <col min="13852" max="13852" width="13.75" style="325" customWidth="1"/>
    <col min="13853" max="13853" width="0.75" style="325" customWidth="1"/>
    <col min="13854" max="13854" width="13.75" style="325" customWidth="1"/>
    <col min="13855" max="13858" width="14.375" style="325" customWidth="1"/>
    <col min="13859" max="13859" width="12.875" style="325" customWidth="1"/>
    <col min="13860" max="13860" width="11" style="325" customWidth="1"/>
    <col min="13861" max="13861" width="13.75" style="325" customWidth="1"/>
    <col min="13862" max="13862" width="0.75" style="325" customWidth="1"/>
    <col min="13863" max="13863" width="13.75" style="325" customWidth="1"/>
    <col min="13864" max="13867" width="14.375" style="325" customWidth="1"/>
    <col min="13868" max="13868" width="12.875" style="325" customWidth="1"/>
    <col min="13869" max="13869" width="11" style="325" customWidth="1"/>
    <col min="13870" max="13870" width="13.75" style="325" customWidth="1"/>
    <col min="13871" max="13871" width="0.75" style="325" customWidth="1"/>
    <col min="13872" max="13872" width="13.75" style="325" customWidth="1"/>
    <col min="13873" max="13876" width="14.375" style="325" customWidth="1"/>
    <col min="13877" max="13877" width="12.875" style="325" customWidth="1"/>
    <col min="13878" max="13878" width="11" style="325" customWidth="1"/>
    <col min="13879" max="13879" width="13.75" style="325" customWidth="1"/>
    <col min="13880" max="13880" width="0.75" style="325" customWidth="1"/>
    <col min="13881" max="13881" width="13.75" style="325" customWidth="1"/>
    <col min="13882" max="13885" width="14.375" style="325" customWidth="1"/>
    <col min="13886" max="13886" width="12.875" style="325" customWidth="1"/>
    <col min="13887" max="13887" width="11" style="325" customWidth="1"/>
    <col min="13888" max="13888" width="13.75" style="325" customWidth="1"/>
    <col min="13889" max="13889" width="0.75" style="325" customWidth="1"/>
    <col min="13890" max="13890" width="13.75" style="325" customWidth="1"/>
    <col min="13891" max="13894" width="14.375" style="325" customWidth="1"/>
    <col min="13895" max="13895" width="12.875" style="325" customWidth="1"/>
    <col min="13896" max="13896" width="11"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1" style="325" customWidth="1"/>
    <col min="13906" max="13906" width="13.75" style="325" customWidth="1"/>
    <col min="13907" max="13934" width="0" style="325" hidden="1" customWidth="1"/>
    <col min="13935" max="13935" width="13.75" style="325" customWidth="1"/>
    <col min="13936" max="13939" width="14.375" style="325" customWidth="1"/>
    <col min="13940" max="13940" width="12.875" style="325" customWidth="1"/>
    <col min="13941" max="13941" width="11" style="325" customWidth="1"/>
    <col min="13942" max="13942" width="13.75" style="325" customWidth="1"/>
    <col min="13943" max="13943" width="17.5" style="325" customWidth="1"/>
    <col min="13944"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1" style="325" customWidth="1"/>
    <col min="14090" max="14090" width="13.75" style="325" customWidth="1"/>
    <col min="14091" max="14091" width="0.75" style="325" customWidth="1"/>
    <col min="14092" max="14092" width="13.75" style="325" customWidth="1"/>
    <col min="14093" max="14096" width="14.375" style="325" customWidth="1"/>
    <col min="14097" max="14097" width="12.875" style="325" customWidth="1"/>
    <col min="14098" max="14098" width="11" style="325" customWidth="1"/>
    <col min="14099" max="14099" width="13.75" style="325" customWidth="1"/>
    <col min="14100" max="14100" width="0.75" style="325" customWidth="1"/>
    <col min="14101" max="14101" width="13.75" style="325" customWidth="1"/>
    <col min="14102" max="14105" width="14.375" style="325" customWidth="1"/>
    <col min="14106" max="14106" width="12.875" style="325" customWidth="1"/>
    <col min="14107" max="14107" width="11" style="325" customWidth="1"/>
    <col min="14108" max="14108" width="13.75" style="325" customWidth="1"/>
    <col min="14109" max="14109" width="0.75" style="325" customWidth="1"/>
    <col min="14110" max="14110" width="13.75" style="325" customWidth="1"/>
    <col min="14111" max="14114" width="14.375" style="325" customWidth="1"/>
    <col min="14115" max="14115" width="12.875" style="325" customWidth="1"/>
    <col min="14116" max="14116" width="11" style="325" customWidth="1"/>
    <col min="14117" max="14117" width="13.75" style="325" customWidth="1"/>
    <col min="14118" max="14118" width="0.75" style="325" customWidth="1"/>
    <col min="14119" max="14119" width="13.75" style="325" customWidth="1"/>
    <col min="14120" max="14123" width="14.375" style="325" customWidth="1"/>
    <col min="14124" max="14124" width="12.875" style="325" customWidth="1"/>
    <col min="14125" max="14125" width="11" style="325" customWidth="1"/>
    <col min="14126" max="14126" width="13.75" style="325" customWidth="1"/>
    <col min="14127" max="14127" width="0.75" style="325" customWidth="1"/>
    <col min="14128" max="14128" width="13.75" style="325" customWidth="1"/>
    <col min="14129" max="14132" width="14.375" style="325" customWidth="1"/>
    <col min="14133" max="14133" width="12.875" style="325" customWidth="1"/>
    <col min="14134" max="14134" width="11" style="325" customWidth="1"/>
    <col min="14135" max="14135" width="13.75" style="325" customWidth="1"/>
    <col min="14136" max="14136" width="0.75" style="325" customWidth="1"/>
    <col min="14137" max="14137" width="13.75" style="325" customWidth="1"/>
    <col min="14138" max="14141" width="14.375" style="325" customWidth="1"/>
    <col min="14142" max="14142" width="12.875" style="325" customWidth="1"/>
    <col min="14143" max="14143" width="11" style="325" customWidth="1"/>
    <col min="14144" max="14144" width="13.75" style="325" customWidth="1"/>
    <col min="14145" max="14145" width="0.75" style="325" customWidth="1"/>
    <col min="14146" max="14146" width="13.75" style="325" customWidth="1"/>
    <col min="14147" max="14150" width="14.375" style="325" customWidth="1"/>
    <col min="14151" max="14151" width="12.875" style="325" customWidth="1"/>
    <col min="14152" max="14152" width="11"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1" style="325" customWidth="1"/>
    <col min="14162" max="14162" width="13.75" style="325" customWidth="1"/>
    <col min="14163" max="14190" width="0" style="325" hidden="1" customWidth="1"/>
    <col min="14191" max="14191" width="13.75" style="325" customWidth="1"/>
    <col min="14192" max="14195" width="14.375" style="325" customWidth="1"/>
    <col min="14196" max="14196" width="12.875" style="325" customWidth="1"/>
    <col min="14197" max="14197" width="11" style="325" customWidth="1"/>
    <col min="14198" max="14198" width="13.75" style="325" customWidth="1"/>
    <col min="14199" max="14199" width="17.5" style="325" customWidth="1"/>
    <col min="14200"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1" style="325" customWidth="1"/>
    <col min="14346" max="14346" width="13.75" style="325" customWidth="1"/>
    <col min="14347" max="14347" width="0.75" style="325" customWidth="1"/>
    <col min="14348" max="14348" width="13.75" style="325" customWidth="1"/>
    <col min="14349" max="14352" width="14.375" style="325" customWidth="1"/>
    <col min="14353" max="14353" width="12.875" style="325" customWidth="1"/>
    <col min="14354" max="14354" width="11" style="325" customWidth="1"/>
    <col min="14355" max="14355" width="13.75" style="325" customWidth="1"/>
    <col min="14356" max="14356" width="0.75" style="325" customWidth="1"/>
    <col min="14357" max="14357" width="13.75" style="325" customWidth="1"/>
    <col min="14358" max="14361" width="14.375" style="325" customWidth="1"/>
    <col min="14362" max="14362" width="12.875" style="325" customWidth="1"/>
    <col min="14363" max="14363" width="11" style="325" customWidth="1"/>
    <col min="14364" max="14364" width="13.75" style="325" customWidth="1"/>
    <col min="14365" max="14365" width="0.75" style="325" customWidth="1"/>
    <col min="14366" max="14366" width="13.75" style="325" customWidth="1"/>
    <col min="14367" max="14370" width="14.375" style="325" customWidth="1"/>
    <col min="14371" max="14371" width="12.875" style="325" customWidth="1"/>
    <col min="14372" max="14372" width="11" style="325" customWidth="1"/>
    <col min="14373" max="14373" width="13.75" style="325" customWidth="1"/>
    <col min="14374" max="14374" width="0.75" style="325" customWidth="1"/>
    <col min="14375" max="14375" width="13.75" style="325" customWidth="1"/>
    <col min="14376" max="14379" width="14.375" style="325" customWidth="1"/>
    <col min="14380" max="14380" width="12.875" style="325" customWidth="1"/>
    <col min="14381" max="14381" width="11" style="325" customWidth="1"/>
    <col min="14382" max="14382" width="13.75" style="325" customWidth="1"/>
    <col min="14383" max="14383" width="0.75" style="325" customWidth="1"/>
    <col min="14384" max="14384" width="13.75" style="325" customWidth="1"/>
    <col min="14385" max="14388" width="14.375" style="325" customWidth="1"/>
    <col min="14389" max="14389" width="12.875" style="325" customWidth="1"/>
    <col min="14390" max="14390" width="11" style="325" customWidth="1"/>
    <col min="14391" max="14391" width="13.75" style="325" customWidth="1"/>
    <col min="14392" max="14392" width="0.75" style="325" customWidth="1"/>
    <col min="14393" max="14393" width="13.75" style="325" customWidth="1"/>
    <col min="14394" max="14397" width="14.375" style="325" customWidth="1"/>
    <col min="14398" max="14398" width="12.875" style="325" customWidth="1"/>
    <col min="14399" max="14399" width="11" style="325" customWidth="1"/>
    <col min="14400" max="14400" width="13.75" style="325" customWidth="1"/>
    <col min="14401" max="14401" width="0.75" style="325" customWidth="1"/>
    <col min="14402" max="14402" width="13.75" style="325" customWidth="1"/>
    <col min="14403" max="14406" width="14.375" style="325" customWidth="1"/>
    <col min="14407" max="14407" width="12.875" style="325" customWidth="1"/>
    <col min="14408" max="14408" width="11"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1" style="325" customWidth="1"/>
    <col min="14418" max="14418" width="13.75" style="325" customWidth="1"/>
    <col min="14419" max="14446" width="0" style="325" hidden="1" customWidth="1"/>
    <col min="14447" max="14447" width="13.75" style="325" customWidth="1"/>
    <col min="14448" max="14451" width="14.375" style="325" customWidth="1"/>
    <col min="14452" max="14452" width="12.875" style="325" customWidth="1"/>
    <col min="14453" max="14453" width="11" style="325" customWidth="1"/>
    <col min="14454" max="14454" width="13.75" style="325" customWidth="1"/>
    <col min="14455" max="14455" width="17.5" style="325" customWidth="1"/>
    <col min="14456"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1" style="325" customWidth="1"/>
    <col min="14602" max="14602" width="13.75" style="325" customWidth="1"/>
    <col min="14603" max="14603" width="0.75" style="325" customWidth="1"/>
    <col min="14604" max="14604" width="13.75" style="325" customWidth="1"/>
    <col min="14605" max="14608" width="14.375" style="325" customWidth="1"/>
    <col min="14609" max="14609" width="12.875" style="325" customWidth="1"/>
    <col min="14610" max="14610" width="11" style="325" customWidth="1"/>
    <col min="14611" max="14611" width="13.75" style="325" customWidth="1"/>
    <col min="14612" max="14612" width="0.75" style="325" customWidth="1"/>
    <col min="14613" max="14613" width="13.75" style="325" customWidth="1"/>
    <col min="14614" max="14617" width="14.375" style="325" customWidth="1"/>
    <col min="14618" max="14618" width="12.875" style="325" customWidth="1"/>
    <col min="14619" max="14619" width="11" style="325" customWidth="1"/>
    <col min="14620" max="14620" width="13.75" style="325" customWidth="1"/>
    <col min="14621" max="14621" width="0.75" style="325" customWidth="1"/>
    <col min="14622" max="14622" width="13.75" style="325" customWidth="1"/>
    <col min="14623" max="14626" width="14.375" style="325" customWidth="1"/>
    <col min="14627" max="14627" width="12.875" style="325" customWidth="1"/>
    <col min="14628" max="14628" width="11" style="325" customWidth="1"/>
    <col min="14629" max="14629" width="13.75" style="325" customWidth="1"/>
    <col min="14630" max="14630" width="0.75" style="325" customWidth="1"/>
    <col min="14631" max="14631" width="13.75" style="325" customWidth="1"/>
    <col min="14632" max="14635" width="14.375" style="325" customWidth="1"/>
    <col min="14636" max="14636" width="12.875" style="325" customWidth="1"/>
    <col min="14637" max="14637" width="11" style="325" customWidth="1"/>
    <col min="14638" max="14638" width="13.75" style="325" customWidth="1"/>
    <col min="14639" max="14639" width="0.75" style="325" customWidth="1"/>
    <col min="14640" max="14640" width="13.75" style="325" customWidth="1"/>
    <col min="14641" max="14644" width="14.375" style="325" customWidth="1"/>
    <col min="14645" max="14645" width="12.875" style="325" customWidth="1"/>
    <col min="14646" max="14646" width="11" style="325" customWidth="1"/>
    <col min="14647" max="14647" width="13.75" style="325" customWidth="1"/>
    <col min="14648" max="14648" width="0.75" style="325" customWidth="1"/>
    <col min="14649" max="14649" width="13.75" style="325" customWidth="1"/>
    <col min="14650" max="14653" width="14.375" style="325" customWidth="1"/>
    <col min="14654" max="14654" width="12.875" style="325" customWidth="1"/>
    <col min="14655" max="14655" width="11" style="325" customWidth="1"/>
    <col min="14656" max="14656" width="13.75" style="325" customWidth="1"/>
    <col min="14657" max="14657" width="0.75" style="325" customWidth="1"/>
    <col min="14658" max="14658" width="13.75" style="325" customWidth="1"/>
    <col min="14659" max="14662" width="14.375" style="325" customWidth="1"/>
    <col min="14663" max="14663" width="12.875" style="325" customWidth="1"/>
    <col min="14664" max="14664" width="11"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1" style="325" customWidth="1"/>
    <col min="14674" max="14674" width="13.75" style="325" customWidth="1"/>
    <col min="14675" max="14702" width="0" style="325" hidden="1" customWidth="1"/>
    <col min="14703" max="14703" width="13.75" style="325" customWidth="1"/>
    <col min="14704" max="14707" width="14.375" style="325" customWidth="1"/>
    <col min="14708" max="14708" width="12.875" style="325" customWidth="1"/>
    <col min="14709" max="14709" width="11" style="325" customWidth="1"/>
    <col min="14710" max="14710" width="13.75" style="325" customWidth="1"/>
    <col min="14711" max="14711" width="17.5" style="325" customWidth="1"/>
    <col min="14712"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1" style="325" customWidth="1"/>
    <col min="14858" max="14858" width="13.75" style="325" customWidth="1"/>
    <col min="14859" max="14859" width="0.75" style="325" customWidth="1"/>
    <col min="14860" max="14860" width="13.75" style="325" customWidth="1"/>
    <col min="14861" max="14864" width="14.375" style="325" customWidth="1"/>
    <col min="14865" max="14865" width="12.875" style="325" customWidth="1"/>
    <col min="14866" max="14866" width="11" style="325" customWidth="1"/>
    <col min="14867" max="14867" width="13.75" style="325" customWidth="1"/>
    <col min="14868" max="14868" width="0.75" style="325" customWidth="1"/>
    <col min="14869" max="14869" width="13.75" style="325" customWidth="1"/>
    <col min="14870" max="14873" width="14.375" style="325" customWidth="1"/>
    <col min="14874" max="14874" width="12.875" style="325" customWidth="1"/>
    <col min="14875" max="14875" width="11" style="325" customWidth="1"/>
    <col min="14876" max="14876" width="13.75" style="325" customWidth="1"/>
    <col min="14877" max="14877" width="0.75" style="325" customWidth="1"/>
    <col min="14878" max="14878" width="13.75" style="325" customWidth="1"/>
    <col min="14879" max="14882" width="14.375" style="325" customWidth="1"/>
    <col min="14883" max="14883" width="12.875" style="325" customWidth="1"/>
    <col min="14884" max="14884" width="11" style="325" customWidth="1"/>
    <col min="14885" max="14885" width="13.75" style="325" customWidth="1"/>
    <col min="14886" max="14886" width="0.75" style="325" customWidth="1"/>
    <col min="14887" max="14887" width="13.75" style="325" customWidth="1"/>
    <col min="14888" max="14891" width="14.375" style="325" customWidth="1"/>
    <col min="14892" max="14892" width="12.875" style="325" customWidth="1"/>
    <col min="14893" max="14893" width="11" style="325" customWidth="1"/>
    <col min="14894" max="14894" width="13.75" style="325" customWidth="1"/>
    <col min="14895" max="14895" width="0.75" style="325" customWidth="1"/>
    <col min="14896" max="14896" width="13.75" style="325" customWidth="1"/>
    <col min="14897" max="14900" width="14.375" style="325" customWidth="1"/>
    <col min="14901" max="14901" width="12.875" style="325" customWidth="1"/>
    <col min="14902" max="14902" width="11" style="325" customWidth="1"/>
    <col min="14903" max="14903" width="13.75" style="325" customWidth="1"/>
    <col min="14904" max="14904" width="0.75" style="325" customWidth="1"/>
    <col min="14905" max="14905" width="13.75" style="325" customWidth="1"/>
    <col min="14906" max="14909" width="14.375" style="325" customWidth="1"/>
    <col min="14910" max="14910" width="12.875" style="325" customWidth="1"/>
    <col min="14911" max="14911" width="11" style="325" customWidth="1"/>
    <col min="14912" max="14912" width="13.75" style="325" customWidth="1"/>
    <col min="14913" max="14913" width="0.75" style="325" customWidth="1"/>
    <col min="14914" max="14914" width="13.75" style="325" customWidth="1"/>
    <col min="14915" max="14918" width="14.375" style="325" customWidth="1"/>
    <col min="14919" max="14919" width="12.875" style="325" customWidth="1"/>
    <col min="14920" max="14920" width="11"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1" style="325" customWidth="1"/>
    <col min="14930" max="14930" width="13.75" style="325" customWidth="1"/>
    <col min="14931" max="14958" width="0" style="325" hidden="1" customWidth="1"/>
    <col min="14959" max="14959" width="13.75" style="325" customWidth="1"/>
    <col min="14960" max="14963" width="14.375" style="325" customWidth="1"/>
    <col min="14964" max="14964" width="12.875" style="325" customWidth="1"/>
    <col min="14965" max="14965" width="11" style="325" customWidth="1"/>
    <col min="14966" max="14966" width="13.75" style="325" customWidth="1"/>
    <col min="14967" max="14967" width="17.5" style="325" customWidth="1"/>
    <col min="14968"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1" style="325" customWidth="1"/>
    <col min="15114" max="15114" width="13.75" style="325" customWidth="1"/>
    <col min="15115" max="15115" width="0.75" style="325" customWidth="1"/>
    <col min="15116" max="15116" width="13.75" style="325" customWidth="1"/>
    <col min="15117" max="15120" width="14.375" style="325" customWidth="1"/>
    <col min="15121" max="15121" width="12.875" style="325" customWidth="1"/>
    <col min="15122" max="15122" width="11" style="325" customWidth="1"/>
    <col min="15123" max="15123" width="13.75" style="325" customWidth="1"/>
    <col min="15124" max="15124" width="0.75" style="325" customWidth="1"/>
    <col min="15125" max="15125" width="13.75" style="325" customWidth="1"/>
    <col min="15126" max="15129" width="14.375" style="325" customWidth="1"/>
    <col min="15130" max="15130" width="12.875" style="325" customWidth="1"/>
    <col min="15131" max="15131" width="11" style="325" customWidth="1"/>
    <col min="15132" max="15132" width="13.75" style="325" customWidth="1"/>
    <col min="15133" max="15133" width="0.75" style="325" customWidth="1"/>
    <col min="15134" max="15134" width="13.75" style="325" customWidth="1"/>
    <col min="15135" max="15138" width="14.375" style="325" customWidth="1"/>
    <col min="15139" max="15139" width="12.875" style="325" customWidth="1"/>
    <col min="15140" max="15140" width="11" style="325" customWidth="1"/>
    <col min="15141" max="15141" width="13.75" style="325" customWidth="1"/>
    <col min="15142" max="15142" width="0.75" style="325" customWidth="1"/>
    <col min="15143" max="15143" width="13.75" style="325" customWidth="1"/>
    <col min="15144" max="15147" width="14.375" style="325" customWidth="1"/>
    <col min="15148" max="15148" width="12.875" style="325" customWidth="1"/>
    <col min="15149" max="15149" width="11" style="325" customWidth="1"/>
    <col min="15150" max="15150" width="13.75" style="325" customWidth="1"/>
    <col min="15151" max="15151" width="0.75" style="325" customWidth="1"/>
    <col min="15152" max="15152" width="13.75" style="325" customWidth="1"/>
    <col min="15153" max="15156" width="14.375" style="325" customWidth="1"/>
    <col min="15157" max="15157" width="12.875" style="325" customWidth="1"/>
    <col min="15158" max="15158" width="11" style="325" customWidth="1"/>
    <col min="15159" max="15159" width="13.75" style="325" customWidth="1"/>
    <col min="15160" max="15160" width="0.75" style="325" customWidth="1"/>
    <col min="15161" max="15161" width="13.75" style="325" customWidth="1"/>
    <col min="15162" max="15165" width="14.375" style="325" customWidth="1"/>
    <col min="15166" max="15166" width="12.875" style="325" customWidth="1"/>
    <col min="15167" max="15167" width="11" style="325" customWidth="1"/>
    <col min="15168" max="15168" width="13.75" style="325" customWidth="1"/>
    <col min="15169" max="15169" width="0.75" style="325" customWidth="1"/>
    <col min="15170" max="15170" width="13.75" style="325" customWidth="1"/>
    <col min="15171" max="15174" width="14.375" style="325" customWidth="1"/>
    <col min="15175" max="15175" width="12.875" style="325" customWidth="1"/>
    <col min="15176" max="15176" width="11"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1" style="325" customWidth="1"/>
    <col min="15186" max="15186" width="13.75" style="325" customWidth="1"/>
    <col min="15187" max="15214" width="0" style="325" hidden="1" customWidth="1"/>
    <col min="15215" max="15215" width="13.75" style="325" customWidth="1"/>
    <col min="15216" max="15219" width="14.375" style="325" customWidth="1"/>
    <col min="15220" max="15220" width="12.875" style="325" customWidth="1"/>
    <col min="15221" max="15221" width="11" style="325" customWidth="1"/>
    <col min="15222" max="15222" width="13.75" style="325" customWidth="1"/>
    <col min="15223" max="15223" width="17.5" style="325" customWidth="1"/>
    <col min="15224"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1" style="325" customWidth="1"/>
    <col min="15370" max="15370" width="13.75" style="325" customWidth="1"/>
    <col min="15371" max="15371" width="0.75" style="325" customWidth="1"/>
    <col min="15372" max="15372" width="13.75" style="325" customWidth="1"/>
    <col min="15373" max="15376" width="14.375" style="325" customWidth="1"/>
    <col min="15377" max="15377" width="12.875" style="325" customWidth="1"/>
    <col min="15378" max="15378" width="11" style="325" customWidth="1"/>
    <col min="15379" max="15379" width="13.75" style="325" customWidth="1"/>
    <col min="15380" max="15380" width="0.75" style="325" customWidth="1"/>
    <col min="15381" max="15381" width="13.75" style="325" customWidth="1"/>
    <col min="15382" max="15385" width="14.375" style="325" customWidth="1"/>
    <col min="15386" max="15386" width="12.875" style="325" customWidth="1"/>
    <col min="15387" max="15387" width="11" style="325" customWidth="1"/>
    <col min="15388" max="15388" width="13.75" style="325" customWidth="1"/>
    <col min="15389" max="15389" width="0.75" style="325" customWidth="1"/>
    <col min="15390" max="15390" width="13.75" style="325" customWidth="1"/>
    <col min="15391" max="15394" width="14.375" style="325" customWidth="1"/>
    <col min="15395" max="15395" width="12.875" style="325" customWidth="1"/>
    <col min="15396" max="15396" width="11" style="325" customWidth="1"/>
    <col min="15397" max="15397" width="13.75" style="325" customWidth="1"/>
    <col min="15398" max="15398" width="0.75" style="325" customWidth="1"/>
    <col min="15399" max="15399" width="13.75" style="325" customWidth="1"/>
    <col min="15400" max="15403" width="14.375" style="325" customWidth="1"/>
    <col min="15404" max="15404" width="12.875" style="325" customWidth="1"/>
    <col min="15405" max="15405" width="11" style="325" customWidth="1"/>
    <col min="15406" max="15406" width="13.75" style="325" customWidth="1"/>
    <col min="15407" max="15407" width="0.75" style="325" customWidth="1"/>
    <col min="15408" max="15408" width="13.75" style="325" customWidth="1"/>
    <col min="15409" max="15412" width="14.375" style="325" customWidth="1"/>
    <col min="15413" max="15413" width="12.875" style="325" customWidth="1"/>
    <col min="15414" max="15414" width="11" style="325" customWidth="1"/>
    <col min="15415" max="15415" width="13.75" style="325" customWidth="1"/>
    <col min="15416" max="15416" width="0.75" style="325" customWidth="1"/>
    <col min="15417" max="15417" width="13.75" style="325" customWidth="1"/>
    <col min="15418" max="15421" width="14.375" style="325" customWidth="1"/>
    <col min="15422" max="15422" width="12.875" style="325" customWidth="1"/>
    <col min="15423" max="15423" width="11" style="325" customWidth="1"/>
    <col min="15424" max="15424" width="13.75" style="325" customWidth="1"/>
    <col min="15425" max="15425" width="0.75" style="325" customWidth="1"/>
    <col min="15426" max="15426" width="13.75" style="325" customWidth="1"/>
    <col min="15427" max="15430" width="14.375" style="325" customWidth="1"/>
    <col min="15431" max="15431" width="12.875" style="325" customWidth="1"/>
    <col min="15432" max="15432" width="11"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1" style="325" customWidth="1"/>
    <col min="15442" max="15442" width="13.75" style="325" customWidth="1"/>
    <col min="15443" max="15470" width="0" style="325" hidden="1" customWidth="1"/>
    <col min="15471" max="15471" width="13.75" style="325" customWidth="1"/>
    <col min="15472" max="15475" width="14.375" style="325" customWidth="1"/>
    <col min="15476" max="15476" width="12.875" style="325" customWidth="1"/>
    <col min="15477" max="15477" width="11" style="325" customWidth="1"/>
    <col min="15478" max="15478" width="13.75" style="325" customWidth="1"/>
    <col min="15479" max="15479" width="17.5" style="325" customWidth="1"/>
    <col min="15480"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1" style="325" customWidth="1"/>
    <col min="15626" max="15626" width="13.75" style="325" customWidth="1"/>
    <col min="15627" max="15627" width="0.75" style="325" customWidth="1"/>
    <col min="15628" max="15628" width="13.75" style="325" customWidth="1"/>
    <col min="15629" max="15632" width="14.375" style="325" customWidth="1"/>
    <col min="15633" max="15633" width="12.875" style="325" customWidth="1"/>
    <col min="15634" max="15634" width="11" style="325" customWidth="1"/>
    <col min="15635" max="15635" width="13.75" style="325" customWidth="1"/>
    <col min="15636" max="15636" width="0.75" style="325" customWidth="1"/>
    <col min="15637" max="15637" width="13.75" style="325" customWidth="1"/>
    <col min="15638" max="15641" width="14.375" style="325" customWidth="1"/>
    <col min="15642" max="15642" width="12.875" style="325" customWidth="1"/>
    <col min="15643" max="15643" width="11" style="325" customWidth="1"/>
    <col min="15644" max="15644" width="13.75" style="325" customWidth="1"/>
    <col min="15645" max="15645" width="0.75" style="325" customWidth="1"/>
    <col min="15646" max="15646" width="13.75" style="325" customWidth="1"/>
    <col min="15647" max="15650" width="14.375" style="325" customWidth="1"/>
    <col min="15651" max="15651" width="12.875" style="325" customWidth="1"/>
    <col min="15652" max="15652" width="11" style="325" customWidth="1"/>
    <col min="15653" max="15653" width="13.75" style="325" customWidth="1"/>
    <col min="15654" max="15654" width="0.75" style="325" customWidth="1"/>
    <col min="15655" max="15655" width="13.75" style="325" customWidth="1"/>
    <col min="15656" max="15659" width="14.375" style="325" customWidth="1"/>
    <col min="15660" max="15660" width="12.875" style="325" customWidth="1"/>
    <col min="15661" max="15661" width="11" style="325" customWidth="1"/>
    <col min="15662" max="15662" width="13.75" style="325" customWidth="1"/>
    <col min="15663" max="15663" width="0.75" style="325" customWidth="1"/>
    <col min="15664" max="15664" width="13.75" style="325" customWidth="1"/>
    <col min="15665" max="15668" width="14.375" style="325" customWidth="1"/>
    <col min="15669" max="15669" width="12.875" style="325" customWidth="1"/>
    <col min="15670" max="15670" width="11" style="325" customWidth="1"/>
    <col min="15671" max="15671" width="13.75" style="325" customWidth="1"/>
    <col min="15672" max="15672" width="0.75" style="325" customWidth="1"/>
    <col min="15673" max="15673" width="13.75" style="325" customWidth="1"/>
    <col min="15674" max="15677" width="14.375" style="325" customWidth="1"/>
    <col min="15678" max="15678" width="12.875" style="325" customWidth="1"/>
    <col min="15679" max="15679" width="11" style="325" customWidth="1"/>
    <col min="15680" max="15680" width="13.75" style="325" customWidth="1"/>
    <col min="15681" max="15681" width="0.75" style="325" customWidth="1"/>
    <col min="15682" max="15682" width="13.75" style="325" customWidth="1"/>
    <col min="15683" max="15686" width="14.375" style="325" customWidth="1"/>
    <col min="15687" max="15687" width="12.875" style="325" customWidth="1"/>
    <col min="15688" max="15688" width="11"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1" style="325" customWidth="1"/>
    <col min="15698" max="15698" width="13.75" style="325" customWidth="1"/>
    <col min="15699" max="15726" width="0" style="325" hidden="1" customWidth="1"/>
    <col min="15727" max="15727" width="13.75" style="325" customWidth="1"/>
    <col min="15728" max="15731" width="14.375" style="325" customWidth="1"/>
    <col min="15732" max="15732" width="12.875" style="325" customWidth="1"/>
    <col min="15733" max="15733" width="11" style="325" customWidth="1"/>
    <col min="15734" max="15734" width="13.75" style="325" customWidth="1"/>
    <col min="15735" max="15735" width="17.5" style="325" customWidth="1"/>
    <col min="15736"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1" style="325" customWidth="1"/>
    <col min="15882" max="15882" width="13.75" style="325" customWidth="1"/>
    <col min="15883" max="15883" width="0.75" style="325" customWidth="1"/>
    <col min="15884" max="15884" width="13.75" style="325" customWidth="1"/>
    <col min="15885" max="15888" width="14.375" style="325" customWidth="1"/>
    <col min="15889" max="15889" width="12.875" style="325" customWidth="1"/>
    <col min="15890" max="15890" width="11" style="325" customWidth="1"/>
    <col min="15891" max="15891" width="13.75" style="325" customWidth="1"/>
    <col min="15892" max="15892" width="0.75" style="325" customWidth="1"/>
    <col min="15893" max="15893" width="13.75" style="325" customWidth="1"/>
    <col min="15894" max="15897" width="14.375" style="325" customWidth="1"/>
    <col min="15898" max="15898" width="12.875" style="325" customWidth="1"/>
    <col min="15899" max="15899" width="11" style="325" customWidth="1"/>
    <col min="15900" max="15900" width="13.75" style="325" customWidth="1"/>
    <col min="15901" max="15901" width="0.75" style="325" customWidth="1"/>
    <col min="15902" max="15902" width="13.75" style="325" customWidth="1"/>
    <col min="15903" max="15906" width="14.375" style="325" customWidth="1"/>
    <col min="15907" max="15907" width="12.875" style="325" customWidth="1"/>
    <col min="15908" max="15908" width="11" style="325" customWidth="1"/>
    <col min="15909" max="15909" width="13.75" style="325" customWidth="1"/>
    <col min="15910" max="15910" width="0.75" style="325" customWidth="1"/>
    <col min="15911" max="15911" width="13.75" style="325" customWidth="1"/>
    <col min="15912" max="15915" width="14.375" style="325" customWidth="1"/>
    <col min="15916" max="15916" width="12.875" style="325" customWidth="1"/>
    <col min="15917" max="15917" width="11" style="325" customWidth="1"/>
    <col min="15918" max="15918" width="13.75" style="325" customWidth="1"/>
    <col min="15919" max="15919" width="0.75" style="325" customWidth="1"/>
    <col min="15920" max="15920" width="13.75" style="325" customWidth="1"/>
    <col min="15921" max="15924" width="14.375" style="325" customWidth="1"/>
    <col min="15925" max="15925" width="12.875" style="325" customWidth="1"/>
    <col min="15926" max="15926" width="11" style="325" customWidth="1"/>
    <col min="15927" max="15927" width="13.75" style="325" customWidth="1"/>
    <col min="15928" max="15928" width="0.75" style="325" customWidth="1"/>
    <col min="15929" max="15929" width="13.75" style="325" customWidth="1"/>
    <col min="15930" max="15933" width="14.375" style="325" customWidth="1"/>
    <col min="15934" max="15934" width="12.875" style="325" customWidth="1"/>
    <col min="15935" max="15935" width="11" style="325" customWidth="1"/>
    <col min="15936" max="15936" width="13.75" style="325" customWidth="1"/>
    <col min="15937" max="15937" width="0.75" style="325" customWidth="1"/>
    <col min="15938" max="15938" width="13.75" style="325" customWidth="1"/>
    <col min="15939" max="15942" width="14.375" style="325" customWidth="1"/>
    <col min="15943" max="15943" width="12.875" style="325" customWidth="1"/>
    <col min="15944" max="15944" width="11"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1" style="325" customWidth="1"/>
    <col min="15954" max="15954" width="13.75" style="325" customWidth="1"/>
    <col min="15955" max="15982" width="0" style="325" hidden="1" customWidth="1"/>
    <col min="15983" max="15983" width="13.75" style="325" customWidth="1"/>
    <col min="15984" max="15987" width="14.375" style="325" customWidth="1"/>
    <col min="15988" max="15988" width="12.875" style="325" customWidth="1"/>
    <col min="15989" max="15989" width="11" style="325" customWidth="1"/>
    <col min="15990" max="15990" width="13.75" style="325" customWidth="1"/>
    <col min="15991" max="15991" width="17.5" style="325" customWidth="1"/>
    <col min="15992"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1" style="325" customWidth="1"/>
    <col min="16138" max="16138" width="13.75" style="325" customWidth="1"/>
    <col min="16139" max="16139" width="0.75" style="325" customWidth="1"/>
    <col min="16140" max="16140" width="13.75" style="325" customWidth="1"/>
    <col min="16141" max="16144" width="14.375" style="325" customWidth="1"/>
    <col min="16145" max="16145" width="12.875" style="325" customWidth="1"/>
    <col min="16146" max="16146" width="11" style="325" customWidth="1"/>
    <col min="16147" max="16147" width="13.75" style="325" customWidth="1"/>
    <col min="16148" max="16148" width="0.75" style="325" customWidth="1"/>
    <col min="16149" max="16149" width="13.75" style="325" customWidth="1"/>
    <col min="16150" max="16153" width="14.375" style="325" customWidth="1"/>
    <col min="16154" max="16154" width="12.875" style="325" customWidth="1"/>
    <col min="16155" max="16155" width="11" style="325" customWidth="1"/>
    <col min="16156" max="16156" width="13.75" style="325" customWidth="1"/>
    <col min="16157" max="16157" width="0.75" style="325" customWidth="1"/>
    <col min="16158" max="16158" width="13.75" style="325" customWidth="1"/>
    <col min="16159" max="16162" width="14.375" style="325" customWidth="1"/>
    <col min="16163" max="16163" width="12.875" style="325" customWidth="1"/>
    <col min="16164" max="16164" width="11" style="325" customWidth="1"/>
    <col min="16165" max="16165" width="13.75" style="325" customWidth="1"/>
    <col min="16166" max="16166" width="0.75" style="325" customWidth="1"/>
    <col min="16167" max="16167" width="13.75" style="325" customWidth="1"/>
    <col min="16168" max="16171" width="14.375" style="325" customWidth="1"/>
    <col min="16172" max="16172" width="12.875" style="325" customWidth="1"/>
    <col min="16173" max="16173" width="11" style="325" customWidth="1"/>
    <col min="16174" max="16174" width="13.75" style="325" customWidth="1"/>
    <col min="16175" max="16175" width="0.75" style="325" customWidth="1"/>
    <col min="16176" max="16176" width="13.75" style="325" customWidth="1"/>
    <col min="16177" max="16180" width="14.375" style="325" customWidth="1"/>
    <col min="16181" max="16181" width="12.875" style="325" customWidth="1"/>
    <col min="16182" max="16182" width="11" style="325" customWidth="1"/>
    <col min="16183" max="16183" width="13.75" style="325" customWidth="1"/>
    <col min="16184" max="16184" width="0.75" style="325" customWidth="1"/>
    <col min="16185" max="16185" width="13.75" style="325" customWidth="1"/>
    <col min="16186" max="16189" width="14.375" style="325" customWidth="1"/>
    <col min="16190" max="16190" width="12.875" style="325" customWidth="1"/>
    <col min="16191" max="16191" width="11" style="325" customWidth="1"/>
    <col min="16192" max="16192" width="13.75" style="325" customWidth="1"/>
    <col min="16193" max="16193" width="0.75" style="325" customWidth="1"/>
    <col min="16194" max="16194" width="13.75" style="325" customWidth="1"/>
    <col min="16195" max="16198" width="14.375" style="325" customWidth="1"/>
    <col min="16199" max="16199" width="12.875" style="325" customWidth="1"/>
    <col min="16200" max="16200" width="11"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1" style="325" customWidth="1"/>
    <col min="16210" max="16210" width="13.75" style="325" customWidth="1"/>
    <col min="16211" max="16238" width="0" style="325" hidden="1" customWidth="1"/>
    <col min="16239" max="16239" width="13.75" style="325" customWidth="1"/>
    <col min="16240" max="16243" width="14.375" style="325" customWidth="1"/>
    <col min="16244" max="16244" width="12.875" style="325" customWidth="1"/>
    <col min="16245" max="16245" width="11" style="325" customWidth="1"/>
    <col min="16246" max="16246" width="13.75" style="325" customWidth="1"/>
    <col min="16247" max="16247" width="17.5" style="325" customWidth="1"/>
    <col min="16248" max="16384" width="9" style="325"/>
  </cols>
  <sheetData>
    <row r="1" spans="1:119"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row>
    <row r="2" spans="1:119"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row>
    <row r="3" spans="1:119"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row>
    <row r="4" spans="1:119" s="298" customFormat="1" x14ac:dyDescent="0.5">
      <c r="A4" s="500"/>
      <c r="B4" s="516" t="s">
        <v>3750</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row>
    <row r="5" spans="1:119" s="301" customFormat="1" ht="14.25" customHeight="1" x14ac:dyDescent="0.45">
      <c r="A5" s="299"/>
      <c r="B5" s="299"/>
      <c r="C5" s="300"/>
      <c r="K5" s="501"/>
      <c r="L5" s="300"/>
      <c r="U5" s="300"/>
      <c r="AC5" s="501"/>
      <c r="AD5" s="300"/>
      <c r="AM5" s="300"/>
      <c r="AU5" s="501"/>
      <c r="AV5" s="300"/>
      <c r="BE5" s="300"/>
      <c r="BM5" s="501"/>
      <c r="BN5" s="300"/>
      <c r="BW5" s="300"/>
      <c r="CE5" s="501"/>
      <c r="CF5" s="300"/>
      <c r="CO5" s="300"/>
      <c r="CW5" s="501"/>
      <c r="CX5" s="300"/>
      <c r="DG5" s="300"/>
    </row>
    <row r="6" spans="1:119" s="303" customFormat="1" ht="21" x14ac:dyDescent="0.45">
      <c r="A6" s="621" t="s">
        <v>253</v>
      </c>
      <c r="B6" s="621" t="s">
        <v>1915</v>
      </c>
      <c r="C6" s="615" t="s">
        <v>3492</v>
      </c>
      <c r="D6" s="616"/>
      <c r="E6" s="616"/>
      <c r="F6" s="616"/>
      <c r="G6" s="616"/>
      <c r="H6" s="616"/>
      <c r="I6" s="616"/>
      <c r="J6" s="617"/>
      <c r="K6" s="513"/>
      <c r="L6" s="618" t="s">
        <v>3493</v>
      </c>
      <c r="M6" s="619"/>
      <c r="N6" s="619"/>
      <c r="O6" s="619"/>
      <c r="P6" s="619"/>
      <c r="Q6" s="619"/>
      <c r="R6" s="619"/>
      <c r="S6" s="620"/>
      <c r="T6" s="513"/>
      <c r="U6" s="615" t="s">
        <v>3494</v>
      </c>
      <c r="V6" s="616"/>
      <c r="W6" s="616"/>
      <c r="X6" s="616"/>
      <c r="Y6" s="616"/>
      <c r="Z6" s="616"/>
      <c r="AA6" s="616"/>
      <c r="AB6" s="617"/>
      <c r="AC6" s="513"/>
      <c r="AD6" s="618" t="s">
        <v>3495</v>
      </c>
      <c r="AE6" s="619"/>
      <c r="AF6" s="619"/>
      <c r="AG6" s="619"/>
      <c r="AH6" s="619"/>
      <c r="AI6" s="619"/>
      <c r="AJ6" s="619"/>
      <c r="AK6" s="620"/>
      <c r="AL6" s="513"/>
      <c r="AM6" s="615" t="s">
        <v>3496</v>
      </c>
      <c r="AN6" s="616"/>
      <c r="AO6" s="616"/>
      <c r="AP6" s="616"/>
      <c r="AQ6" s="616"/>
      <c r="AR6" s="616"/>
      <c r="AS6" s="616"/>
      <c r="AT6" s="617"/>
      <c r="AU6" s="513"/>
      <c r="AV6" s="618" t="s">
        <v>3497</v>
      </c>
      <c r="AW6" s="619"/>
      <c r="AX6" s="619"/>
      <c r="AY6" s="619"/>
      <c r="AZ6" s="619"/>
      <c r="BA6" s="619"/>
      <c r="BB6" s="619"/>
      <c r="BC6" s="620"/>
      <c r="BD6" s="513"/>
      <c r="BE6" s="615" t="s">
        <v>3498</v>
      </c>
      <c r="BF6" s="616"/>
      <c r="BG6" s="616"/>
      <c r="BH6" s="616"/>
      <c r="BI6" s="616"/>
      <c r="BJ6" s="616"/>
      <c r="BK6" s="616"/>
      <c r="BL6" s="617"/>
      <c r="BM6" s="513"/>
      <c r="BN6" s="618" t="s">
        <v>3499</v>
      </c>
      <c r="BO6" s="619"/>
      <c r="BP6" s="619"/>
      <c r="BQ6" s="619"/>
      <c r="BR6" s="619"/>
      <c r="BS6" s="619"/>
      <c r="BT6" s="619"/>
      <c r="BU6" s="620"/>
      <c r="BV6" s="586"/>
      <c r="BW6" s="615" t="s">
        <v>3500</v>
      </c>
      <c r="BX6" s="616"/>
      <c r="BY6" s="616"/>
      <c r="BZ6" s="616"/>
      <c r="CA6" s="616"/>
      <c r="CB6" s="616"/>
      <c r="CC6" s="616"/>
      <c r="CD6" s="617"/>
      <c r="CE6" s="586"/>
      <c r="CF6" s="618" t="s">
        <v>3501</v>
      </c>
      <c r="CG6" s="619"/>
      <c r="CH6" s="619"/>
      <c r="CI6" s="619"/>
      <c r="CJ6" s="619"/>
      <c r="CK6" s="619"/>
      <c r="CL6" s="619"/>
      <c r="CM6" s="620"/>
      <c r="CN6" s="586"/>
      <c r="CO6" s="615" t="s">
        <v>3502</v>
      </c>
      <c r="CP6" s="616"/>
      <c r="CQ6" s="616"/>
      <c r="CR6" s="616"/>
      <c r="CS6" s="616"/>
      <c r="CT6" s="616"/>
      <c r="CU6" s="616"/>
      <c r="CV6" s="617"/>
      <c r="CW6" s="586"/>
      <c r="CX6" s="618" t="s">
        <v>3503</v>
      </c>
      <c r="CY6" s="619"/>
      <c r="CZ6" s="619"/>
      <c r="DA6" s="619"/>
      <c r="DB6" s="619"/>
      <c r="DC6" s="619"/>
      <c r="DD6" s="619"/>
      <c r="DE6" s="620"/>
      <c r="DF6" s="586"/>
      <c r="DG6" s="622" t="s">
        <v>3751</v>
      </c>
      <c r="DH6" s="623"/>
      <c r="DI6" s="623"/>
      <c r="DJ6" s="623"/>
      <c r="DK6" s="623"/>
      <c r="DL6" s="623"/>
      <c r="DM6" s="623"/>
      <c r="DN6" s="624"/>
      <c r="DO6" s="302"/>
    </row>
    <row r="7" spans="1:119" s="303" customFormat="1" ht="42" customHeight="1" x14ac:dyDescent="0.45">
      <c r="A7" s="621"/>
      <c r="B7" s="621"/>
      <c r="C7" s="605" t="s">
        <v>263</v>
      </c>
      <c r="D7" s="599" t="s">
        <v>2905</v>
      </c>
      <c r="E7" s="600"/>
      <c r="F7" s="600"/>
      <c r="G7" s="600"/>
      <c r="H7" s="600"/>
      <c r="I7" s="601"/>
      <c r="J7" s="602" t="s">
        <v>256</v>
      </c>
      <c r="K7" s="583"/>
      <c r="L7" s="605" t="s">
        <v>263</v>
      </c>
      <c r="M7" s="599" t="s">
        <v>2905</v>
      </c>
      <c r="N7" s="600"/>
      <c r="O7" s="600"/>
      <c r="P7" s="600"/>
      <c r="Q7" s="600"/>
      <c r="R7" s="601"/>
      <c r="S7" s="602" t="s">
        <v>256</v>
      </c>
      <c r="T7" s="583"/>
      <c r="U7" s="605" t="s">
        <v>263</v>
      </c>
      <c r="V7" s="599" t="s">
        <v>2905</v>
      </c>
      <c r="W7" s="600"/>
      <c r="X7" s="600"/>
      <c r="Y7" s="600"/>
      <c r="Z7" s="600"/>
      <c r="AA7" s="601"/>
      <c r="AB7" s="602" t="s">
        <v>256</v>
      </c>
      <c r="AC7" s="583"/>
      <c r="AD7" s="605" t="s">
        <v>263</v>
      </c>
      <c r="AE7" s="599" t="s">
        <v>2905</v>
      </c>
      <c r="AF7" s="600"/>
      <c r="AG7" s="600"/>
      <c r="AH7" s="600"/>
      <c r="AI7" s="600"/>
      <c r="AJ7" s="601"/>
      <c r="AK7" s="602" t="s">
        <v>256</v>
      </c>
      <c r="AL7" s="583"/>
      <c r="AM7" s="605" t="s">
        <v>263</v>
      </c>
      <c r="AN7" s="599" t="s">
        <v>2905</v>
      </c>
      <c r="AO7" s="600"/>
      <c r="AP7" s="600"/>
      <c r="AQ7" s="600"/>
      <c r="AR7" s="600"/>
      <c r="AS7" s="601"/>
      <c r="AT7" s="602" t="s">
        <v>256</v>
      </c>
      <c r="AU7" s="583"/>
      <c r="AV7" s="605" t="s">
        <v>263</v>
      </c>
      <c r="AW7" s="599" t="s">
        <v>2905</v>
      </c>
      <c r="AX7" s="600"/>
      <c r="AY7" s="600"/>
      <c r="AZ7" s="600"/>
      <c r="BA7" s="600"/>
      <c r="BB7" s="601"/>
      <c r="BC7" s="602" t="s">
        <v>256</v>
      </c>
      <c r="BD7" s="583"/>
      <c r="BE7" s="605" t="s">
        <v>263</v>
      </c>
      <c r="BF7" s="599" t="s">
        <v>2905</v>
      </c>
      <c r="BG7" s="600"/>
      <c r="BH7" s="600"/>
      <c r="BI7" s="600"/>
      <c r="BJ7" s="600"/>
      <c r="BK7" s="601"/>
      <c r="BL7" s="602" t="s">
        <v>256</v>
      </c>
      <c r="BM7" s="583"/>
      <c r="BN7" s="605" t="s">
        <v>263</v>
      </c>
      <c r="BO7" s="599" t="s">
        <v>2905</v>
      </c>
      <c r="BP7" s="600"/>
      <c r="BQ7" s="600"/>
      <c r="BR7" s="600"/>
      <c r="BS7" s="600"/>
      <c r="BT7" s="601"/>
      <c r="BU7" s="602" t="s">
        <v>256</v>
      </c>
      <c r="BV7" s="583"/>
      <c r="BW7" s="605" t="s">
        <v>263</v>
      </c>
      <c r="BX7" s="599" t="s">
        <v>2905</v>
      </c>
      <c r="BY7" s="600"/>
      <c r="BZ7" s="600"/>
      <c r="CA7" s="600"/>
      <c r="CB7" s="600"/>
      <c r="CC7" s="601"/>
      <c r="CD7" s="602" t="s">
        <v>256</v>
      </c>
      <c r="CE7" s="583"/>
      <c r="CF7" s="605" t="s">
        <v>263</v>
      </c>
      <c r="CG7" s="599" t="s">
        <v>2905</v>
      </c>
      <c r="CH7" s="600"/>
      <c r="CI7" s="600"/>
      <c r="CJ7" s="600"/>
      <c r="CK7" s="600"/>
      <c r="CL7" s="601"/>
      <c r="CM7" s="602" t="s">
        <v>256</v>
      </c>
      <c r="CN7" s="583"/>
      <c r="CO7" s="605" t="s">
        <v>263</v>
      </c>
      <c r="CP7" s="599" t="s">
        <v>2905</v>
      </c>
      <c r="CQ7" s="600"/>
      <c r="CR7" s="600"/>
      <c r="CS7" s="600"/>
      <c r="CT7" s="600"/>
      <c r="CU7" s="601"/>
      <c r="CV7" s="602" t="s">
        <v>256</v>
      </c>
      <c r="CW7" s="583"/>
      <c r="CX7" s="605" t="s">
        <v>263</v>
      </c>
      <c r="CY7" s="599" t="s">
        <v>2905</v>
      </c>
      <c r="CZ7" s="600"/>
      <c r="DA7" s="600"/>
      <c r="DB7" s="600"/>
      <c r="DC7" s="600"/>
      <c r="DD7" s="601"/>
      <c r="DE7" s="602" t="s">
        <v>256</v>
      </c>
      <c r="DF7" s="583"/>
      <c r="DG7" s="633" t="s">
        <v>263</v>
      </c>
      <c r="DH7" s="636" t="s">
        <v>2905</v>
      </c>
      <c r="DI7" s="637"/>
      <c r="DJ7" s="637"/>
      <c r="DK7" s="637"/>
      <c r="DL7" s="637"/>
      <c r="DM7" s="638"/>
      <c r="DN7" s="625" t="s">
        <v>256</v>
      </c>
      <c r="DO7" s="302"/>
    </row>
    <row r="8" spans="1:119" s="304" customFormat="1" ht="65.25" customHeight="1" x14ac:dyDescent="0.2">
      <c r="A8" s="621"/>
      <c r="B8" s="621"/>
      <c r="C8" s="606"/>
      <c r="D8" s="608" t="s">
        <v>2239</v>
      </c>
      <c r="E8" s="609"/>
      <c r="F8" s="610" t="s">
        <v>265</v>
      </c>
      <c r="G8" s="611"/>
      <c r="H8" s="612"/>
      <c r="I8" s="613" t="s">
        <v>3523</v>
      </c>
      <c r="J8" s="603"/>
      <c r="K8" s="584"/>
      <c r="L8" s="606"/>
      <c r="M8" s="608" t="s">
        <v>2239</v>
      </c>
      <c r="N8" s="609"/>
      <c r="O8" s="610" t="s">
        <v>265</v>
      </c>
      <c r="P8" s="611"/>
      <c r="Q8" s="612"/>
      <c r="R8" s="613" t="s">
        <v>3523</v>
      </c>
      <c r="S8" s="603"/>
      <c r="T8" s="584"/>
      <c r="U8" s="606"/>
      <c r="V8" s="608" t="s">
        <v>2239</v>
      </c>
      <c r="W8" s="609"/>
      <c r="X8" s="610" t="s">
        <v>265</v>
      </c>
      <c r="Y8" s="611"/>
      <c r="Z8" s="612"/>
      <c r="AA8" s="613" t="s">
        <v>3523</v>
      </c>
      <c r="AB8" s="603"/>
      <c r="AC8" s="584"/>
      <c r="AD8" s="606"/>
      <c r="AE8" s="608" t="s">
        <v>2239</v>
      </c>
      <c r="AF8" s="609"/>
      <c r="AG8" s="610" t="s">
        <v>265</v>
      </c>
      <c r="AH8" s="611"/>
      <c r="AI8" s="612"/>
      <c r="AJ8" s="613" t="s">
        <v>3523</v>
      </c>
      <c r="AK8" s="603"/>
      <c r="AL8" s="584"/>
      <c r="AM8" s="606"/>
      <c r="AN8" s="608" t="s">
        <v>2239</v>
      </c>
      <c r="AO8" s="609"/>
      <c r="AP8" s="610" t="s">
        <v>265</v>
      </c>
      <c r="AQ8" s="611"/>
      <c r="AR8" s="612"/>
      <c r="AS8" s="613" t="s">
        <v>3523</v>
      </c>
      <c r="AT8" s="603"/>
      <c r="AU8" s="584"/>
      <c r="AV8" s="606"/>
      <c r="AW8" s="608" t="s">
        <v>2239</v>
      </c>
      <c r="AX8" s="609"/>
      <c r="AY8" s="610" t="s">
        <v>265</v>
      </c>
      <c r="AZ8" s="611"/>
      <c r="BA8" s="612"/>
      <c r="BB8" s="613" t="s">
        <v>3523</v>
      </c>
      <c r="BC8" s="603"/>
      <c r="BD8" s="584"/>
      <c r="BE8" s="606"/>
      <c r="BF8" s="608" t="s">
        <v>2239</v>
      </c>
      <c r="BG8" s="609"/>
      <c r="BH8" s="610" t="s">
        <v>265</v>
      </c>
      <c r="BI8" s="611"/>
      <c r="BJ8" s="612"/>
      <c r="BK8" s="613" t="s">
        <v>3523</v>
      </c>
      <c r="BL8" s="603"/>
      <c r="BM8" s="584"/>
      <c r="BN8" s="606"/>
      <c r="BO8" s="608" t="s">
        <v>2239</v>
      </c>
      <c r="BP8" s="609"/>
      <c r="BQ8" s="610" t="s">
        <v>265</v>
      </c>
      <c r="BR8" s="611"/>
      <c r="BS8" s="612"/>
      <c r="BT8" s="613" t="s">
        <v>3523</v>
      </c>
      <c r="BU8" s="603"/>
      <c r="BV8" s="584"/>
      <c r="BW8" s="606"/>
      <c r="BX8" s="608" t="s">
        <v>2239</v>
      </c>
      <c r="BY8" s="609"/>
      <c r="BZ8" s="610" t="s">
        <v>265</v>
      </c>
      <c r="CA8" s="611"/>
      <c r="CB8" s="612"/>
      <c r="CC8" s="613" t="s">
        <v>3523</v>
      </c>
      <c r="CD8" s="603"/>
      <c r="CE8" s="584"/>
      <c r="CF8" s="606"/>
      <c r="CG8" s="608" t="s">
        <v>2239</v>
      </c>
      <c r="CH8" s="609"/>
      <c r="CI8" s="610" t="s">
        <v>265</v>
      </c>
      <c r="CJ8" s="611"/>
      <c r="CK8" s="612"/>
      <c r="CL8" s="613" t="s">
        <v>3523</v>
      </c>
      <c r="CM8" s="603"/>
      <c r="CN8" s="584"/>
      <c r="CO8" s="606"/>
      <c r="CP8" s="608" t="s">
        <v>2239</v>
      </c>
      <c r="CQ8" s="609"/>
      <c r="CR8" s="610" t="s">
        <v>265</v>
      </c>
      <c r="CS8" s="611"/>
      <c r="CT8" s="612"/>
      <c r="CU8" s="613" t="s">
        <v>3523</v>
      </c>
      <c r="CV8" s="603"/>
      <c r="CW8" s="584"/>
      <c r="CX8" s="606"/>
      <c r="CY8" s="608" t="s">
        <v>2239</v>
      </c>
      <c r="CZ8" s="609"/>
      <c r="DA8" s="610" t="s">
        <v>265</v>
      </c>
      <c r="DB8" s="611"/>
      <c r="DC8" s="612"/>
      <c r="DD8" s="613" t="s">
        <v>3523</v>
      </c>
      <c r="DE8" s="603"/>
      <c r="DF8" s="584"/>
      <c r="DG8" s="634"/>
      <c r="DH8" s="631" t="s">
        <v>2239</v>
      </c>
      <c r="DI8" s="632"/>
      <c r="DJ8" s="626" t="s">
        <v>265</v>
      </c>
      <c r="DK8" s="627"/>
      <c r="DL8" s="628"/>
      <c r="DM8" s="629" t="s">
        <v>3523</v>
      </c>
      <c r="DN8" s="625"/>
    </row>
    <row r="9" spans="1:119" s="303" customFormat="1" ht="36" customHeight="1" x14ac:dyDescent="0.45">
      <c r="A9" s="621"/>
      <c r="B9" s="621"/>
      <c r="C9" s="607"/>
      <c r="D9" s="502" t="s">
        <v>1916</v>
      </c>
      <c r="E9" s="502" t="s">
        <v>1917</v>
      </c>
      <c r="F9" s="502" t="s">
        <v>1916</v>
      </c>
      <c r="G9" s="502" t="s">
        <v>1917</v>
      </c>
      <c r="H9" s="502" t="s">
        <v>1918</v>
      </c>
      <c r="I9" s="614"/>
      <c r="J9" s="604"/>
      <c r="K9" s="585"/>
      <c r="L9" s="607"/>
      <c r="M9" s="502" t="s">
        <v>1916</v>
      </c>
      <c r="N9" s="502" t="s">
        <v>1917</v>
      </c>
      <c r="O9" s="502" t="s">
        <v>1916</v>
      </c>
      <c r="P9" s="502" t="s">
        <v>1917</v>
      </c>
      <c r="Q9" s="502" t="s">
        <v>1918</v>
      </c>
      <c r="R9" s="614"/>
      <c r="S9" s="604"/>
      <c r="T9" s="585"/>
      <c r="U9" s="607"/>
      <c r="V9" s="502" t="s">
        <v>1916</v>
      </c>
      <c r="W9" s="502" t="s">
        <v>1917</v>
      </c>
      <c r="X9" s="502" t="s">
        <v>1916</v>
      </c>
      <c r="Y9" s="502" t="s">
        <v>1917</v>
      </c>
      <c r="Z9" s="502" t="s">
        <v>1918</v>
      </c>
      <c r="AA9" s="614"/>
      <c r="AB9" s="604"/>
      <c r="AC9" s="585"/>
      <c r="AD9" s="607"/>
      <c r="AE9" s="502" t="s">
        <v>1916</v>
      </c>
      <c r="AF9" s="502" t="s">
        <v>1917</v>
      </c>
      <c r="AG9" s="502" t="s">
        <v>1916</v>
      </c>
      <c r="AH9" s="502" t="s">
        <v>1917</v>
      </c>
      <c r="AI9" s="502" t="s">
        <v>1918</v>
      </c>
      <c r="AJ9" s="614"/>
      <c r="AK9" s="604"/>
      <c r="AL9" s="585"/>
      <c r="AM9" s="607"/>
      <c r="AN9" s="502" t="s">
        <v>1916</v>
      </c>
      <c r="AO9" s="502" t="s">
        <v>1917</v>
      </c>
      <c r="AP9" s="502" t="s">
        <v>1916</v>
      </c>
      <c r="AQ9" s="502" t="s">
        <v>1917</v>
      </c>
      <c r="AR9" s="502" t="s">
        <v>1918</v>
      </c>
      <c r="AS9" s="614"/>
      <c r="AT9" s="604"/>
      <c r="AU9" s="585"/>
      <c r="AV9" s="607"/>
      <c r="AW9" s="502" t="s">
        <v>1916</v>
      </c>
      <c r="AX9" s="502" t="s">
        <v>1917</v>
      </c>
      <c r="AY9" s="502" t="s">
        <v>1916</v>
      </c>
      <c r="AZ9" s="502" t="s">
        <v>1917</v>
      </c>
      <c r="BA9" s="502" t="s">
        <v>1918</v>
      </c>
      <c r="BB9" s="614"/>
      <c r="BC9" s="604"/>
      <c r="BD9" s="585"/>
      <c r="BE9" s="607"/>
      <c r="BF9" s="502" t="s">
        <v>1916</v>
      </c>
      <c r="BG9" s="502" t="s">
        <v>1917</v>
      </c>
      <c r="BH9" s="502" t="s">
        <v>1916</v>
      </c>
      <c r="BI9" s="502" t="s">
        <v>1917</v>
      </c>
      <c r="BJ9" s="502" t="s">
        <v>1918</v>
      </c>
      <c r="BK9" s="614"/>
      <c r="BL9" s="604"/>
      <c r="BM9" s="585"/>
      <c r="BN9" s="607"/>
      <c r="BO9" s="502" t="s">
        <v>1916</v>
      </c>
      <c r="BP9" s="502" t="s">
        <v>1917</v>
      </c>
      <c r="BQ9" s="502" t="s">
        <v>1916</v>
      </c>
      <c r="BR9" s="502" t="s">
        <v>1917</v>
      </c>
      <c r="BS9" s="502" t="s">
        <v>1918</v>
      </c>
      <c r="BT9" s="614"/>
      <c r="BU9" s="604"/>
      <c r="BV9" s="585"/>
      <c r="BW9" s="607"/>
      <c r="BX9" s="502" t="s">
        <v>1916</v>
      </c>
      <c r="BY9" s="502" t="s">
        <v>1917</v>
      </c>
      <c r="BZ9" s="502" t="s">
        <v>1916</v>
      </c>
      <c r="CA9" s="502" t="s">
        <v>1917</v>
      </c>
      <c r="CB9" s="502" t="s">
        <v>1918</v>
      </c>
      <c r="CC9" s="614"/>
      <c r="CD9" s="604"/>
      <c r="CE9" s="585"/>
      <c r="CF9" s="607"/>
      <c r="CG9" s="502" t="s">
        <v>1916</v>
      </c>
      <c r="CH9" s="502" t="s">
        <v>1917</v>
      </c>
      <c r="CI9" s="502" t="s">
        <v>1916</v>
      </c>
      <c r="CJ9" s="502" t="s">
        <v>1917</v>
      </c>
      <c r="CK9" s="502" t="s">
        <v>1918</v>
      </c>
      <c r="CL9" s="614"/>
      <c r="CM9" s="604"/>
      <c r="CN9" s="585"/>
      <c r="CO9" s="607"/>
      <c r="CP9" s="502" t="s">
        <v>1916</v>
      </c>
      <c r="CQ9" s="502" t="s">
        <v>1917</v>
      </c>
      <c r="CR9" s="502" t="s">
        <v>1916</v>
      </c>
      <c r="CS9" s="502" t="s">
        <v>1917</v>
      </c>
      <c r="CT9" s="502" t="s">
        <v>1918</v>
      </c>
      <c r="CU9" s="614"/>
      <c r="CV9" s="604"/>
      <c r="CW9" s="585"/>
      <c r="CX9" s="607"/>
      <c r="CY9" s="502" t="s">
        <v>1916</v>
      </c>
      <c r="CZ9" s="502" t="s">
        <v>1917</v>
      </c>
      <c r="DA9" s="502" t="s">
        <v>1916</v>
      </c>
      <c r="DB9" s="502" t="s">
        <v>1917</v>
      </c>
      <c r="DC9" s="502" t="s">
        <v>1918</v>
      </c>
      <c r="DD9" s="614"/>
      <c r="DE9" s="604"/>
      <c r="DF9" s="585"/>
      <c r="DG9" s="635"/>
      <c r="DH9" s="305" t="s">
        <v>1916</v>
      </c>
      <c r="DI9" s="305" t="s">
        <v>1917</v>
      </c>
      <c r="DJ9" s="306" t="s">
        <v>1916</v>
      </c>
      <c r="DK9" s="306" t="s">
        <v>1917</v>
      </c>
      <c r="DL9" s="306" t="s">
        <v>1918</v>
      </c>
      <c r="DM9" s="630"/>
      <c r="DN9" s="625"/>
      <c r="DO9" s="302"/>
    </row>
    <row r="10" spans="1:119" s="310" customFormat="1" ht="20.25" customHeight="1" x14ac:dyDescent="0.2">
      <c r="A10" s="307">
        <v>1</v>
      </c>
      <c r="B10" s="308" t="s">
        <v>3685</v>
      </c>
      <c r="C10" s="309">
        <v>0</v>
      </c>
      <c r="D10" s="309">
        <v>0</v>
      </c>
      <c r="E10" s="309">
        <v>0</v>
      </c>
      <c r="F10" s="309">
        <v>0</v>
      </c>
      <c r="G10" s="309">
        <v>0</v>
      </c>
      <c r="H10" s="309"/>
      <c r="I10" s="309">
        <f>SUM(D10:G10)</f>
        <v>0</v>
      </c>
      <c r="J10" s="309">
        <f>+C10-I10</f>
        <v>0</v>
      </c>
      <c r="K10" s="309"/>
      <c r="L10" s="309">
        <v>63000</v>
      </c>
      <c r="M10" s="309">
        <v>3150</v>
      </c>
      <c r="N10" s="309">
        <v>3150</v>
      </c>
      <c r="O10" s="309">
        <v>0</v>
      </c>
      <c r="P10" s="309">
        <v>0</v>
      </c>
      <c r="Q10" s="309"/>
      <c r="R10" s="309">
        <f>SUM(M10:P10)</f>
        <v>6300</v>
      </c>
      <c r="S10" s="309">
        <f>+L10-R10</f>
        <v>56700</v>
      </c>
      <c r="T10" s="309"/>
      <c r="U10" s="309">
        <v>0</v>
      </c>
      <c r="V10" s="309">
        <v>0</v>
      </c>
      <c r="W10" s="309">
        <v>0</v>
      </c>
      <c r="X10" s="309">
        <v>0</v>
      </c>
      <c r="Y10" s="309">
        <v>0</v>
      </c>
      <c r="Z10" s="309"/>
      <c r="AA10" s="309">
        <f>SUM(V10:Y10)</f>
        <v>0</v>
      </c>
      <c r="AB10" s="309">
        <f>+U10-AA10</f>
        <v>0</v>
      </c>
      <c r="AC10" s="309"/>
      <c r="AD10" s="309">
        <v>15000</v>
      </c>
      <c r="AE10" s="309">
        <v>750</v>
      </c>
      <c r="AF10" s="309">
        <v>750</v>
      </c>
      <c r="AG10" s="309">
        <v>0</v>
      </c>
      <c r="AH10" s="309">
        <v>0</v>
      </c>
      <c r="AI10" s="309"/>
      <c r="AJ10" s="309">
        <f>SUM(AE10:AH10)</f>
        <v>1500</v>
      </c>
      <c r="AK10" s="309">
        <f>+AD10-AJ10</f>
        <v>13500</v>
      </c>
      <c r="AL10" s="309"/>
      <c r="AM10" s="309">
        <v>1403910</v>
      </c>
      <c r="AN10" s="309">
        <v>500</v>
      </c>
      <c r="AO10" s="309">
        <v>500</v>
      </c>
      <c r="AP10" s="309">
        <v>12460</v>
      </c>
      <c r="AQ10" s="309">
        <v>12460</v>
      </c>
      <c r="AR10" s="309"/>
      <c r="AS10" s="309">
        <f>SUM(AN10:AQ10)</f>
        <v>25920</v>
      </c>
      <c r="AT10" s="309">
        <f>+AM10-AS10</f>
        <v>1377990</v>
      </c>
      <c r="AU10" s="309"/>
      <c r="AV10" s="309">
        <v>0</v>
      </c>
      <c r="AW10" s="309">
        <v>0</v>
      </c>
      <c r="AX10" s="309">
        <v>0</v>
      </c>
      <c r="AY10" s="309">
        <v>0</v>
      </c>
      <c r="AZ10" s="309">
        <v>0</v>
      </c>
      <c r="BA10" s="309"/>
      <c r="BB10" s="309">
        <f>SUM(AW10:AZ10)</f>
        <v>0</v>
      </c>
      <c r="BC10" s="309">
        <f>+AV10-BB10</f>
        <v>0</v>
      </c>
      <c r="BD10" s="309"/>
      <c r="BE10" s="309">
        <v>0</v>
      </c>
      <c r="BF10" s="309">
        <v>0</v>
      </c>
      <c r="BG10" s="309">
        <v>0</v>
      </c>
      <c r="BH10" s="309">
        <v>0</v>
      </c>
      <c r="BI10" s="309">
        <v>0</v>
      </c>
      <c r="BJ10" s="309"/>
      <c r="BK10" s="309">
        <f>SUM(BF10:BI10)</f>
        <v>0</v>
      </c>
      <c r="BL10" s="309">
        <f>+BE10-BK10</f>
        <v>0</v>
      </c>
      <c r="BM10" s="309"/>
      <c r="BN10" s="309">
        <v>5672725</v>
      </c>
      <c r="BO10" s="309">
        <v>0</v>
      </c>
      <c r="BP10" s="309">
        <v>0</v>
      </c>
      <c r="BQ10" s="309">
        <v>243211.88</v>
      </c>
      <c r="BR10" s="309">
        <v>243211.88</v>
      </c>
      <c r="BS10" s="309"/>
      <c r="BT10" s="309">
        <f>SUM(BO10:BR10)</f>
        <v>486423.76</v>
      </c>
      <c r="BU10" s="309">
        <f>+BN10-BT10</f>
        <v>5186301.24</v>
      </c>
      <c r="BV10" s="309"/>
      <c r="BW10" s="309">
        <v>634654</v>
      </c>
      <c r="BX10" s="309">
        <v>0</v>
      </c>
      <c r="BY10" s="309">
        <v>0</v>
      </c>
      <c r="BZ10" s="309">
        <v>0</v>
      </c>
      <c r="CA10" s="309">
        <v>0</v>
      </c>
      <c r="CB10" s="309"/>
      <c r="CC10" s="309">
        <f>SUM(BX10:CA10)</f>
        <v>0</v>
      </c>
      <c r="CD10" s="309">
        <f>+BW10-CC10</f>
        <v>634654</v>
      </c>
      <c r="CE10" s="309"/>
      <c r="CF10" s="309">
        <v>0</v>
      </c>
      <c r="CG10" s="309">
        <v>0</v>
      </c>
      <c r="CH10" s="309">
        <v>0</v>
      </c>
      <c r="CI10" s="309">
        <v>0</v>
      </c>
      <c r="CJ10" s="309">
        <v>0</v>
      </c>
      <c r="CK10" s="309"/>
      <c r="CL10" s="309">
        <f>SUM(CG10:CJ10)</f>
        <v>0</v>
      </c>
      <c r="CM10" s="309">
        <f>+CF10-CL10</f>
        <v>0</v>
      </c>
      <c r="CN10" s="309"/>
      <c r="CO10" s="309">
        <v>0</v>
      </c>
      <c r="CP10" s="309">
        <v>0</v>
      </c>
      <c r="CQ10" s="309">
        <v>0</v>
      </c>
      <c r="CR10" s="309">
        <v>0</v>
      </c>
      <c r="CS10" s="309">
        <v>0</v>
      </c>
      <c r="CT10" s="309"/>
      <c r="CU10" s="309">
        <f>SUM(CP10:CS10)</f>
        <v>0</v>
      </c>
      <c r="CV10" s="309">
        <f>+CO10-CU10</f>
        <v>0</v>
      </c>
      <c r="CW10" s="309"/>
      <c r="CX10" s="309">
        <v>0</v>
      </c>
      <c r="CY10" s="309">
        <v>0</v>
      </c>
      <c r="CZ10" s="309">
        <v>0</v>
      </c>
      <c r="DA10" s="309">
        <v>0</v>
      </c>
      <c r="DB10" s="309">
        <v>0</v>
      </c>
      <c r="DC10" s="309"/>
      <c r="DD10" s="309">
        <f>SUM(CY10:DB10)</f>
        <v>0</v>
      </c>
      <c r="DE10" s="309">
        <f>+CX10-DD10</f>
        <v>0</v>
      </c>
      <c r="DF10" s="309"/>
      <c r="DG10" s="309">
        <f>SUM(C10+L10+U10+AD10+AM10+AV10+BE10+BN10+BW10+CF10+CO10+CX10)</f>
        <v>7789289</v>
      </c>
      <c r="DH10" s="309">
        <f t="shared" ref="DH10:DK22" si="0">SUM(D10+M10+V10+AE10+AN10+AW10+BF10+BO10+BX10+CG10+CP10+CY10)</f>
        <v>4400</v>
      </c>
      <c r="DI10" s="309">
        <f t="shared" si="0"/>
        <v>4400</v>
      </c>
      <c r="DJ10" s="309">
        <f t="shared" si="0"/>
        <v>255671.88</v>
      </c>
      <c r="DK10" s="309">
        <f t="shared" si="0"/>
        <v>255671.88</v>
      </c>
      <c r="DL10" s="309"/>
      <c r="DM10" s="309">
        <f>SUM(I10+R10+AA10+AJ10+AS10+BB10+BK10+BT10+CC10+CL10+CU10+DD10)</f>
        <v>520143.76</v>
      </c>
      <c r="DN10" s="309">
        <f>+DG10-DM10</f>
        <v>7269145.2400000002</v>
      </c>
      <c r="DO10" s="509"/>
    </row>
    <row r="11" spans="1:119" s="313" customFormat="1" ht="20.25" hidden="1" customHeight="1" x14ac:dyDescent="0.2">
      <c r="A11" s="307">
        <v>2</v>
      </c>
      <c r="B11" s="308" t="s">
        <v>360</v>
      </c>
      <c r="C11" s="309">
        <v>0</v>
      </c>
      <c r="D11" s="309">
        <v>0</v>
      </c>
      <c r="E11" s="309">
        <v>0</v>
      </c>
      <c r="F11" s="309">
        <v>0</v>
      </c>
      <c r="G11" s="309">
        <v>0</v>
      </c>
      <c r="H11" s="312"/>
      <c r="I11" s="309">
        <f t="shared" ref="I11:I26" si="1">SUM(D11:G11)</f>
        <v>0</v>
      </c>
      <c r="J11" s="309">
        <f t="shared" ref="J11:J26" si="2">+C11-I11</f>
        <v>0</v>
      </c>
      <c r="K11" s="309"/>
      <c r="L11" s="309">
        <v>0</v>
      </c>
      <c r="M11" s="309">
        <v>0</v>
      </c>
      <c r="N11" s="309">
        <v>0</v>
      </c>
      <c r="O11" s="309">
        <v>0</v>
      </c>
      <c r="P11" s="309">
        <v>0</v>
      </c>
      <c r="Q11" s="312"/>
      <c r="R11" s="309">
        <f t="shared" ref="R11:R26" si="3">SUM(M11:P11)</f>
        <v>0</v>
      </c>
      <c r="S11" s="309">
        <f t="shared" ref="S11:S26" si="4">+L11-R11</f>
        <v>0</v>
      </c>
      <c r="T11" s="309"/>
      <c r="U11" s="309">
        <v>0</v>
      </c>
      <c r="V11" s="309">
        <v>0</v>
      </c>
      <c r="W11" s="309">
        <v>0</v>
      </c>
      <c r="X11" s="309">
        <v>0</v>
      </c>
      <c r="Y11" s="309">
        <v>0</v>
      </c>
      <c r="Z11" s="309"/>
      <c r="AA11" s="309">
        <f t="shared" ref="AA11:AA26" si="5">SUM(V11:Y11)</f>
        <v>0</v>
      </c>
      <c r="AB11" s="309">
        <f t="shared" ref="AB11:AB26" si="6">+U11-AA11</f>
        <v>0</v>
      </c>
      <c r="AC11" s="309"/>
      <c r="AD11" s="309">
        <v>0</v>
      </c>
      <c r="AE11" s="309">
        <v>0</v>
      </c>
      <c r="AF11" s="309">
        <v>0</v>
      </c>
      <c r="AG11" s="309">
        <v>0</v>
      </c>
      <c r="AH11" s="309">
        <v>0</v>
      </c>
      <c r="AI11" s="309"/>
      <c r="AJ11" s="309">
        <f t="shared" ref="AJ11:AJ26" si="7">SUM(AE11:AH11)</f>
        <v>0</v>
      </c>
      <c r="AK11" s="309">
        <f t="shared" ref="AK11:AK26" si="8">+AD11-AJ11</f>
        <v>0</v>
      </c>
      <c r="AL11" s="309"/>
      <c r="AM11" s="309">
        <v>0</v>
      </c>
      <c r="AN11" s="309">
        <v>0</v>
      </c>
      <c r="AO11" s="309">
        <v>0</v>
      </c>
      <c r="AP11" s="309">
        <v>0</v>
      </c>
      <c r="AQ11" s="309">
        <v>0</v>
      </c>
      <c r="AR11" s="309"/>
      <c r="AS11" s="309">
        <f t="shared" ref="AS11:AS26" si="9">SUM(AN11:AQ11)</f>
        <v>0</v>
      </c>
      <c r="AT11" s="309">
        <f t="shared" ref="AT11:AT26" si="10">+AM11-AS11</f>
        <v>0</v>
      </c>
      <c r="AU11" s="309"/>
      <c r="AV11" s="309">
        <v>0</v>
      </c>
      <c r="AW11" s="309">
        <v>0</v>
      </c>
      <c r="AX11" s="309">
        <v>0</v>
      </c>
      <c r="AY11" s="309">
        <v>0</v>
      </c>
      <c r="AZ11" s="309">
        <v>0</v>
      </c>
      <c r="BA11" s="309"/>
      <c r="BB11" s="309">
        <f t="shared" ref="BB11:BB26" si="11">SUM(AW11:AZ11)</f>
        <v>0</v>
      </c>
      <c r="BC11" s="309">
        <f t="shared" ref="BC11:BC26" si="12">+AV11-BB11</f>
        <v>0</v>
      </c>
      <c r="BD11" s="309"/>
      <c r="BE11" s="309">
        <v>0</v>
      </c>
      <c r="BF11" s="309">
        <v>0</v>
      </c>
      <c r="BG11" s="309">
        <v>0</v>
      </c>
      <c r="BH11" s="309">
        <v>0</v>
      </c>
      <c r="BI11" s="309">
        <v>0</v>
      </c>
      <c r="BJ11" s="309"/>
      <c r="BK11" s="309">
        <f t="shared" ref="BK11:BK26" si="13">SUM(BF11:BI11)</f>
        <v>0</v>
      </c>
      <c r="BL11" s="309">
        <f t="shared" ref="BL11:BL26" si="14">+BE11-BK11</f>
        <v>0</v>
      </c>
      <c r="BM11" s="309"/>
      <c r="BN11" s="309">
        <v>0</v>
      </c>
      <c r="BO11" s="309">
        <v>0</v>
      </c>
      <c r="BP11" s="309">
        <v>0</v>
      </c>
      <c r="BQ11" s="309">
        <v>0</v>
      </c>
      <c r="BR11" s="309">
        <v>0</v>
      </c>
      <c r="BS11" s="309"/>
      <c r="BT11" s="309">
        <f t="shared" ref="BT11:BT26" si="15">SUM(BO11:BR11)</f>
        <v>0</v>
      </c>
      <c r="BU11" s="309">
        <f t="shared" ref="BU11:BU26" si="16">+BN11-BT11</f>
        <v>0</v>
      </c>
      <c r="BV11" s="309"/>
      <c r="BW11" s="309">
        <v>0</v>
      </c>
      <c r="BX11" s="309">
        <v>0</v>
      </c>
      <c r="BY11" s="309">
        <v>0</v>
      </c>
      <c r="BZ11" s="309">
        <v>0</v>
      </c>
      <c r="CA11" s="309">
        <v>0</v>
      </c>
      <c r="CB11" s="309"/>
      <c r="CC11" s="309">
        <f t="shared" ref="CC11:CC26" si="17">SUM(BX11:CA11)</f>
        <v>0</v>
      </c>
      <c r="CD11" s="309">
        <f t="shared" ref="CD11:CD26" si="18">+BW11-CC11</f>
        <v>0</v>
      </c>
      <c r="CE11" s="309"/>
      <c r="CF11" s="309">
        <v>0</v>
      </c>
      <c r="CG11" s="309">
        <v>0</v>
      </c>
      <c r="CH11" s="309">
        <v>0</v>
      </c>
      <c r="CI11" s="309">
        <v>0</v>
      </c>
      <c r="CJ11" s="309">
        <v>0</v>
      </c>
      <c r="CK11" s="309"/>
      <c r="CL11" s="309">
        <f t="shared" ref="CL11:CL26" si="19">SUM(CG11:CJ11)</f>
        <v>0</v>
      </c>
      <c r="CM11" s="309">
        <f t="shared" ref="CM11:CM26" si="20">+CF11-CL11</f>
        <v>0</v>
      </c>
      <c r="CN11" s="309"/>
      <c r="CO11" s="309">
        <v>0</v>
      </c>
      <c r="CP11" s="309">
        <v>0</v>
      </c>
      <c r="CQ11" s="309">
        <v>0</v>
      </c>
      <c r="CR11" s="309">
        <v>0</v>
      </c>
      <c r="CS11" s="309">
        <v>0</v>
      </c>
      <c r="CT11" s="309"/>
      <c r="CU11" s="309">
        <f t="shared" ref="CU11:CU26" si="21">SUM(CP11:CS11)</f>
        <v>0</v>
      </c>
      <c r="CV11" s="309">
        <f t="shared" ref="CV11:CV26" si="22">+CO11-CU11</f>
        <v>0</v>
      </c>
      <c r="CW11" s="309"/>
      <c r="CX11" s="309">
        <v>0</v>
      </c>
      <c r="CY11" s="309">
        <v>0</v>
      </c>
      <c r="CZ11" s="309">
        <v>0</v>
      </c>
      <c r="DA11" s="309">
        <v>0</v>
      </c>
      <c r="DB11" s="309">
        <v>0</v>
      </c>
      <c r="DC11" s="309"/>
      <c r="DD11" s="309">
        <f t="shared" ref="DD11:DD26" si="23">SUM(CY11:DB11)</f>
        <v>0</v>
      </c>
      <c r="DE11" s="309">
        <f t="shared" ref="DE11:DE26" si="24">+CX11-DD11</f>
        <v>0</v>
      </c>
      <c r="DF11" s="309"/>
      <c r="DG11" s="309">
        <f t="shared" ref="DG11:DK26" si="25">SUM(C11+L11+U11+AD11+AM11+AV11+BE11+BN11+BW11+CF11+CO11+CX11)</f>
        <v>0</v>
      </c>
      <c r="DH11" s="309">
        <f t="shared" si="0"/>
        <v>0</v>
      </c>
      <c r="DI11" s="309">
        <f t="shared" si="0"/>
        <v>0</v>
      </c>
      <c r="DJ11" s="309">
        <f t="shared" si="0"/>
        <v>0</v>
      </c>
      <c r="DK11" s="309">
        <f t="shared" si="0"/>
        <v>0</v>
      </c>
      <c r="DL11" s="309"/>
      <c r="DM11" s="309">
        <f t="shared" ref="DM11:DM26" si="26">SUM(I11+R11+AA11+AJ11+AS11+BB11+BK11+BT11+CC11+CL11+CU11+DD11)</f>
        <v>0</v>
      </c>
      <c r="DN11" s="309">
        <f t="shared" ref="DN11:DN26" si="27">+DG11-DM11</f>
        <v>0</v>
      </c>
      <c r="DO11" s="509"/>
    </row>
    <row r="12" spans="1:119" s="426" customFormat="1" ht="20.25" customHeight="1" x14ac:dyDescent="0.2">
      <c r="A12" s="307">
        <v>3</v>
      </c>
      <c r="B12" s="423" t="s">
        <v>2126</v>
      </c>
      <c r="C12" s="309">
        <v>0</v>
      </c>
      <c r="D12" s="309">
        <v>0</v>
      </c>
      <c r="E12" s="309">
        <v>0</v>
      </c>
      <c r="F12" s="309">
        <v>0</v>
      </c>
      <c r="G12" s="309">
        <v>0</v>
      </c>
      <c r="H12" s="312"/>
      <c r="I12" s="309">
        <f t="shared" si="1"/>
        <v>0</v>
      </c>
      <c r="J12" s="309">
        <f t="shared" si="2"/>
        <v>0</v>
      </c>
      <c r="K12" s="309"/>
      <c r="L12" s="309">
        <v>95000</v>
      </c>
      <c r="M12" s="309">
        <v>0</v>
      </c>
      <c r="N12" s="309">
        <v>0</v>
      </c>
      <c r="O12" s="309">
        <v>4750</v>
      </c>
      <c r="P12" s="309">
        <v>4750</v>
      </c>
      <c r="Q12" s="312"/>
      <c r="R12" s="309">
        <f t="shared" si="3"/>
        <v>9500</v>
      </c>
      <c r="S12" s="309">
        <f t="shared" si="4"/>
        <v>85500</v>
      </c>
      <c r="T12" s="309"/>
      <c r="U12" s="309">
        <v>0</v>
      </c>
      <c r="V12" s="309">
        <v>0</v>
      </c>
      <c r="W12" s="309">
        <v>0</v>
      </c>
      <c r="X12" s="309">
        <v>0</v>
      </c>
      <c r="Y12" s="309">
        <v>0</v>
      </c>
      <c r="Z12" s="309"/>
      <c r="AA12" s="309">
        <f t="shared" si="5"/>
        <v>0</v>
      </c>
      <c r="AB12" s="309">
        <f t="shared" si="6"/>
        <v>0</v>
      </c>
      <c r="AC12" s="309"/>
      <c r="AD12" s="309">
        <v>0</v>
      </c>
      <c r="AE12" s="309">
        <v>0</v>
      </c>
      <c r="AF12" s="309">
        <v>0</v>
      </c>
      <c r="AG12" s="309">
        <v>0</v>
      </c>
      <c r="AH12" s="309">
        <v>0</v>
      </c>
      <c r="AI12" s="309"/>
      <c r="AJ12" s="309">
        <f t="shared" si="7"/>
        <v>0</v>
      </c>
      <c r="AK12" s="309">
        <f t="shared" si="8"/>
        <v>0</v>
      </c>
      <c r="AL12" s="309"/>
      <c r="AM12" s="309">
        <v>25000</v>
      </c>
      <c r="AN12" s="309">
        <v>0</v>
      </c>
      <c r="AO12" s="309">
        <v>0</v>
      </c>
      <c r="AP12" s="309">
        <v>1250</v>
      </c>
      <c r="AQ12" s="309">
        <v>1250</v>
      </c>
      <c r="AR12" s="309"/>
      <c r="AS12" s="309">
        <f t="shared" si="9"/>
        <v>2500</v>
      </c>
      <c r="AT12" s="309">
        <f t="shared" si="10"/>
        <v>22500</v>
      </c>
      <c r="AU12" s="309"/>
      <c r="AV12" s="309">
        <v>142500</v>
      </c>
      <c r="AW12" s="309">
        <v>7125</v>
      </c>
      <c r="AX12" s="309">
        <v>7125</v>
      </c>
      <c r="AY12" s="309">
        <v>0</v>
      </c>
      <c r="AZ12" s="309">
        <v>0</v>
      </c>
      <c r="BA12" s="309"/>
      <c r="BB12" s="309">
        <f t="shared" si="11"/>
        <v>14250</v>
      </c>
      <c r="BC12" s="309">
        <f t="shared" si="12"/>
        <v>128250</v>
      </c>
      <c r="BD12" s="309"/>
      <c r="BE12" s="309">
        <v>0</v>
      </c>
      <c r="BF12" s="309">
        <v>0</v>
      </c>
      <c r="BG12" s="309">
        <v>0</v>
      </c>
      <c r="BH12" s="309">
        <v>0</v>
      </c>
      <c r="BI12" s="309">
        <v>0</v>
      </c>
      <c r="BJ12" s="309"/>
      <c r="BK12" s="309">
        <f t="shared" si="13"/>
        <v>0</v>
      </c>
      <c r="BL12" s="309">
        <f t="shared" si="14"/>
        <v>0</v>
      </c>
      <c r="BM12" s="309"/>
      <c r="BN12" s="309">
        <v>0</v>
      </c>
      <c r="BO12" s="309">
        <v>0</v>
      </c>
      <c r="BP12" s="309">
        <v>0</v>
      </c>
      <c r="BQ12" s="309">
        <v>0</v>
      </c>
      <c r="BR12" s="309">
        <v>0</v>
      </c>
      <c r="BS12" s="309"/>
      <c r="BT12" s="309">
        <f t="shared" si="15"/>
        <v>0</v>
      </c>
      <c r="BU12" s="309">
        <f t="shared" si="16"/>
        <v>0</v>
      </c>
      <c r="BV12" s="309"/>
      <c r="BW12" s="309">
        <v>0</v>
      </c>
      <c r="BX12" s="309">
        <v>0</v>
      </c>
      <c r="BY12" s="309">
        <v>0</v>
      </c>
      <c r="BZ12" s="309">
        <v>0</v>
      </c>
      <c r="CA12" s="309">
        <v>0</v>
      </c>
      <c r="CB12" s="309"/>
      <c r="CC12" s="309">
        <f t="shared" si="17"/>
        <v>0</v>
      </c>
      <c r="CD12" s="309">
        <f t="shared" si="18"/>
        <v>0</v>
      </c>
      <c r="CE12" s="309"/>
      <c r="CF12" s="309">
        <v>0</v>
      </c>
      <c r="CG12" s="309">
        <v>0</v>
      </c>
      <c r="CH12" s="309">
        <v>0</v>
      </c>
      <c r="CI12" s="309">
        <v>0</v>
      </c>
      <c r="CJ12" s="309">
        <v>0</v>
      </c>
      <c r="CK12" s="309"/>
      <c r="CL12" s="309">
        <f t="shared" si="19"/>
        <v>0</v>
      </c>
      <c r="CM12" s="309">
        <f t="shared" si="20"/>
        <v>0</v>
      </c>
      <c r="CN12" s="309"/>
      <c r="CO12" s="309">
        <v>0</v>
      </c>
      <c r="CP12" s="309">
        <v>0</v>
      </c>
      <c r="CQ12" s="309">
        <v>0</v>
      </c>
      <c r="CR12" s="309">
        <v>0</v>
      </c>
      <c r="CS12" s="309">
        <v>0</v>
      </c>
      <c r="CT12" s="309"/>
      <c r="CU12" s="309">
        <f t="shared" si="21"/>
        <v>0</v>
      </c>
      <c r="CV12" s="309">
        <f t="shared" si="22"/>
        <v>0</v>
      </c>
      <c r="CW12" s="309"/>
      <c r="CX12" s="309">
        <v>0</v>
      </c>
      <c r="CY12" s="309">
        <v>0</v>
      </c>
      <c r="CZ12" s="309">
        <v>0</v>
      </c>
      <c r="DA12" s="309">
        <v>0</v>
      </c>
      <c r="DB12" s="309">
        <v>0</v>
      </c>
      <c r="DC12" s="309"/>
      <c r="DD12" s="309">
        <f t="shared" si="23"/>
        <v>0</v>
      </c>
      <c r="DE12" s="309">
        <f t="shared" si="24"/>
        <v>0</v>
      </c>
      <c r="DF12" s="309"/>
      <c r="DG12" s="309">
        <f t="shared" si="25"/>
        <v>262500</v>
      </c>
      <c r="DH12" s="309">
        <f t="shared" si="0"/>
        <v>7125</v>
      </c>
      <c r="DI12" s="309">
        <f t="shared" si="0"/>
        <v>7125</v>
      </c>
      <c r="DJ12" s="309">
        <f t="shared" si="0"/>
        <v>6000</v>
      </c>
      <c r="DK12" s="309">
        <f t="shared" si="0"/>
        <v>6000</v>
      </c>
      <c r="DL12" s="309"/>
      <c r="DM12" s="309">
        <f t="shared" si="26"/>
        <v>26250</v>
      </c>
      <c r="DN12" s="309">
        <f t="shared" si="27"/>
        <v>236250</v>
      </c>
      <c r="DO12" s="509"/>
    </row>
    <row r="13" spans="1:119" s="426" customFormat="1" ht="20.25" customHeight="1" x14ac:dyDescent="0.2">
      <c r="A13" s="307">
        <v>4</v>
      </c>
      <c r="B13" s="423" t="s">
        <v>161</v>
      </c>
      <c r="C13" s="309">
        <v>0</v>
      </c>
      <c r="D13" s="309">
        <v>0</v>
      </c>
      <c r="E13" s="309">
        <v>0</v>
      </c>
      <c r="F13" s="309">
        <v>0</v>
      </c>
      <c r="G13" s="309">
        <v>0</v>
      </c>
      <c r="H13" s="312"/>
      <c r="I13" s="309">
        <f t="shared" si="1"/>
        <v>0</v>
      </c>
      <c r="J13" s="309">
        <f t="shared" si="2"/>
        <v>0</v>
      </c>
      <c r="K13" s="309"/>
      <c r="L13" s="309">
        <v>371614</v>
      </c>
      <c r="M13" s="309">
        <v>6325.7</v>
      </c>
      <c r="N13" s="309">
        <v>6325.7</v>
      </c>
      <c r="O13" s="309">
        <v>19608</v>
      </c>
      <c r="P13" s="309">
        <v>19608</v>
      </c>
      <c r="Q13" s="312"/>
      <c r="R13" s="309">
        <f t="shared" si="3"/>
        <v>51867.4</v>
      </c>
      <c r="S13" s="309">
        <f t="shared" si="4"/>
        <v>319746.59999999998</v>
      </c>
      <c r="T13" s="309"/>
      <c r="U13" s="309">
        <v>490200</v>
      </c>
      <c r="V13" s="309">
        <v>0</v>
      </c>
      <c r="W13" s="309">
        <v>0</v>
      </c>
      <c r="X13" s="309">
        <v>39216</v>
      </c>
      <c r="Y13" s="309">
        <v>39216</v>
      </c>
      <c r="Z13" s="309"/>
      <c r="AA13" s="309">
        <f t="shared" si="5"/>
        <v>78432</v>
      </c>
      <c r="AB13" s="309">
        <f t="shared" si="6"/>
        <v>411768</v>
      </c>
      <c r="AC13" s="309"/>
      <c r="AD13" s="309">
        <v>44175</v>
      </c>
      <c r="AE13" s="309">
        <v>0</v>
      </c>
      <c r="AF13" s="309">
        <v>0</v>
      </c>
      <c r="AG13" s="309">
        <v>2466.25</v>
      </c>
      <c r="AH13" s="309">
        <v>2466.25</v>
      </c>
      <c r="AI13" s="309"/>
      <c r="AJ13" s="309">
        <f t="shared" si="7"/>
        <v>4932.5</v>
      </c>
      <c r="AK13" s="309">
        <f t="shared" si="8"/>
        <v>39242.5</v>
      </c>
      <c r="AL13" s="309"/>
      <c r="AM13" s="309">
        <v>870565</v>
      </c>
      <c r="AN13" s="309">
        <v>0</v>
      </c>
      <c r="AO13" s="309">
        <v>0</v>
      </c>
      <c r="AP13" s="309">
        <v>4750</v>
      </c>
      <c r="AQ13" s="309">
        <v>4750</v>
      </c>
      <c r="AR13" s="309"/>
      <c r="AS13" s="309">
        <f t="shared" si="9"/>
        <v>9500</v>
      </c>
      <c r="AT13" s="309">
        <f t="shared" si="10"/>
        <v>861065</v>
      </c>
      <c r="AU13" s="309"/>
      <c r="AV13" s="309">
        <v>908000</v>
      </c>
      <c r="AW13" s="309">
        <v>0</v>
      </c>
      <c r="AX13" s="309">
        <v>0</v>
      </c>
      <c r="AY13" s="309">
        <v>40179.5</v>
      </c>
      <c r="AZ13" s="309">
        <v>40179.5</v>
      </c>
      <c r="BA13" s="309"/>
      <c r="BB13" s="309">
        <f t="shared" si="11"/>
        <v>80359</v>
      </c>
      <c r="BC13" s="309">
        <f t="shared" si="12"/>
        <v>827641</v>
      </c>
      <c r="BD13" s="309"/>
      <c r="BE13" s="309">
        <v>166075</v>
      </c>
      <c r="BF13" s="309">
        <v>0</v>
      </c>
      <c r="BG13" s="309">
        <v>0</v>
      </c>
      <c r="BH13" s="309">
        <v>7053.75</v>
      </c>
      <c r="BI13" s="309">
        <v>7053.75</v>
      </c>
      <c r="BJ13" s="309"/>
      <c r="BK13" s="309">
        <f t="shared" si="13"/>
        <v>14107.5</v>
      </c>
      <c r="BL13" s="309">
        <f t="shared" si="14"/>
        <v>151967.5</v>
      </c>
      <c r="BM13" s="309"/>
      <c r="BN13" s="309">
        <v>1675150</v>
      </c>
      <c r="BO13" s="309">
        <v>0</v>
      </c>
      <c r="BP13" s="309">
        <v>0</v>
      </c>
      <c r="BQ13" s="309">
        <v>729.5</v>
      </c>
      <c r="BR13" s="309">
        <v>729.5</v>
      </c>
      <c r="BS13" s="309"/>
      <c r="BT13" s="309">
        <f t="shared" si="15"/>
        <v>1459</v>
      </c>
      <c r="BU13" s="309">
        <f t="shared" si="16"/>
        <v>1673691</v>
      </c>
      <c r="BV13" s="309"/>
      <c r="BW13" s="309">
        <v>0</v>
      </c>
      <c r="BX13" s="309">
        <v>0</v>
      </c>
      <c r="BY13" s="309">
        <v>0</v>
      </c>
      <c r="BZ13" s="309">
        <v>0</v>
      </c>
      <c r="CA13" s="309">
        <v>0</v>
      </c>
      <c r="CB13" s="309"/>
      <c r="CC13" s="309">
        <f t="shared" si="17"/>
        <v>0</v>
      </c>
      <c r="CD13" s="309">
        <f t="shared" si="18"/>
        <v>0</v>
      </c>
      <c r="CE13" s="309"/>
      <c r="CF13" s="309">
        <v>0</v>
      </c>
      <c r="CG13" s="309">
        <v>0</v>
      </c>
      <c r="CH13" s="309">
        <v>0</v>
      </c>
      <c r="CI13" s="309">
        <v>0</v>
      </c>
      <c r="CJ13" s="309">
        <v>0</v>
      </c>
      <c r="CK13" s="309"/>
      <c r="CL13" s="309">
        <f t="shared" si="19"/>
        <v>0</v>
      </c>
      <c r="CM13" s="309">
        <f t="shared" si="20"/>
        <v>0</v>
      </c>
      <c r="CN13" s="309"/>
      <c r="CO13" s="309">
        <v>0</v>
      </c>
      <c r="CP13" s="309">
        <v>0</v>
      </c>
      <c r="CQ13" s="309">
        <v>0</v>
      </c>
      <c r="CR13" s="309">
        <v>0</v>
      </c>
      <c r="CS13" s="309">
        <v>0</v>
      </c>
      <c r="CT13" s="309"/>
      <c r="CU13" s="309">
        <f t="shared" si="21"/>
        <v>0</v>
      </c>
      <c r="CV13" s="309">
        <f t="shared" si="22"/>
        <v>0</v>
      </c>
      <c r="CW13" s="309"/>
      <c r="CX13" s="309">
        <v>0</v>
      </c>
      <c r="CY13" s="309">
        <v>0</v>
      </c>
      <c r="CZ13" s="309">
        <v>0</v>
      </c>
      <c r="DA13" s="309">
        <v>0</v>
      </c>
      <c r="DB13" s="309">
        <v>0</v>
      </c>
      <c r="DC13" s="309"/>
      <c r="DD13" s="309">
        <f t="shared" si="23"/>
        <v>0</v>
      </c>
      <c r="DE13" s="309">
        <f t="shared" si="24"/>
        <v>0</v>
      </c>
      <c r="DF13" s="309"/>
      <c r="DG13" s="309">
        <f t="shared" si="25"/>
        <v>4525779</v>
      </c>
      <c r="DH13" s="309">
        <f t="shared" si="0"/>
        <v>6325.7</v>
      </c>
      <c r="DI13" s="309">
        <f t="shared" si="0"/>
        <v>6325.7</v>
      </c>
      <c r="DJ13" s="309">
        <f t="shared" si="0"/>
        <v>114003</v>
      </c>
      <c r="DK13" s="309">
        <f t="shared" si="0"/>
        <v>114003</v>
      </c>
      <c r="DL13" s="309"/>
      <c r="DM13" s="309">
        <f t="shared" si="26"/>
        <v>240657.4</v>
      </c>
      <c r="DN13" s="309">
        <f t="shared" si="27"/>
        <v>4285121.5999999996</v>
      </c>
      <c r="DO13" s="509"/>
    </row>
    <row r="14" spans="1:119" s="429" customFormat="1" ht="20.25" customHeight="1" x14ac:dyDescent="0.2">
      <c r="A14" s="307">
        <v>5</v>
      </c>
      <c r="B14" s="427" t="s">
        <v>156</v>
      </c>
      <c r="C14" s="309">
        <v>0</v>
      </c>
      <c r="D14" s="309">
        <v>0</v>
      </c>
      <c r="E14" s="309">
        <v>0</v>
      </c>
      <c r="F14" s="309">
        <v>0</v>
      </c>
      <c r="G14" s="309">
        <v>0</v>
      </c>
      <c r="H14" s="312"/>
      <c r="I14" s="309">
        <f t="shared" si="1"/>
        <v>0</v>
      </c>
      <c r="J14" s="309">
        <f t="shared" si="2"/>
        <v>0</v>
      </c>
      <c r="K14" s="309"/>
      <c r="L14" s="309">
        <v>0</v>
      </c>
      <c r="M14" s="309">
        <v>0</v>
      </c>
      <c r="N14" s="309">
        <v>0</v>
      </c>
      <c r="O14" s="309">
        <v>0</v>
      </c>
      <c r="P14" s="309">
        <v>0</v>
      </c>
      <c r="Q14" s="312"/>
      <c r="R14" s="309">
        <f t="shared" si="3"/>
        <v>0</v>
      </c>
      <c r="S14" s="309">
        <f t="shared" si="4"/>
        <v>0</v>
      </c>
      <c r="T14" s="309"/>
      <c r="U14" s="309">
        <v>0</v>
      </c>
      <c r="V14" s="309">
        <v>0</v>
      </c>
      <c r="W14" s="309">
        <v>0</v>
      </c>
      <c r="X14" s="309">
        <v>0</v>
      </c>
      <c r="Y14" s="309">
        <v>0</v>
      </c>
      <c r="Z14" s="309"/>
      <c r="AA14" s="309">
        <f t="shared" si="5"/>
        <v>0</v>
      </c>
      <c r="AB14" s="309">
        <f t="shared" si="6"/>
        <v>0</v>
      </c>
      <c r="AC14" s="309"/>
      <c r="AD14" s="309">
        <v>0</v>
      </c>
      <c r="AE14" s="309">
        <v>0</v>
      </c>
      <c r="AF14" s="309">
        <v>0</v>
      </c>
      <c r="AG14" s="309">
        <v>0</v>
      </c>
      <c r="AH14" s="309">
        <v>0</v>
      </c>
      <c r="AI14" s="309"/>
      <c r="AJ14" s="309">
        <f t="shared" si="7"/>
        <v>0</v>
      </c>
      <c r="AK14" s="309">
        <f t="shared" si="8"/>
        <v>0</v>
      </c>
      <c r="AL14" s="309"/>
      <c r="AM14" s="309">
        <v>0</v>
      </c>
      <c r="AN14" s="309">
        <v>0</v>
      </c>
      <c r="AO14" s="309">
        <v>0</v>
      </c>
      <c r="AP14" s="309">
        <v>0</v>
      </c>
      <c r="AQ14" s="309">
        <v>0</v>
      </c>
      <c r="AR14" s="309"/>
      <c r="AS14" s="309">
        <f t="shared" si="9"/>
        <v>0</v>
      </c>
      <c r="AT14" s="309">
        <f t="shared" si="10"/>
        <v>0</v>
      </c>
      <c r="AU14" s="309"/>
      <c r="AV14" s="309">
        <v>67373.070000000007</v>
      </c>
      <c r="AW14" s="309">
        <v>0</v>
      </c>
      <c r="AX14" s="309">
        <v>0</v>
      </c>
      <c r="AY14" s="309">
        <v>0</v>
      </c>
      <c r="AZ14" s="309">
        <v>0</v>
      </c>
      <c r="BA14" s="309"/>
      <c r="BB14" s="309">
        <f t="shared" si="11"/>
        <v>0</v>
      </c>
      <c r="BC14" s="309">
        <f t="shared" si="12"/>
        <v>67373.070000000007</v>
      </c>
      <c r="BD14" s="309"/>
      <c r="BE14" s="309">
        <v>616533.32999999996</v>
      </c>
      <c r="BF14" s="309">
        <v>0</v>
      </c>
      <c r="BG14" s="309">
        <v>0</v>
      </c>
      <c r="BH14" s="309">
        <v>79300</v>
      </c>
      <c r="BI14" s="309">
        <v>79300</v>
      </c>
      <c r="BJ14" s="309"/>
      <c r="BK14" s="309">
        <f t="shared" si="13"/>
        <v>158600</v>
      </c>
      <c r="BL14" s="309">
        <f t="shared" si="14"/>
        <v>457933.32999999996</v>
      </c>
      <c r="BM14" s="309"/>
      <c r="BN14" s="309">
        <v>0</v>
      </c>
      <c r="BO14" s="309">
        <v>0</v>
      </c>
      <c r="BP14" s="309">
        <v>0</v>
      </c>
      <c r="BQ14" s="309">
        <v>0</v>
      </c>
      <c r="BR14" s="309">
        <v>0</v>
      </c>
      <c r="BS14" s="309"/>
      <c r="BT14" s="309">
        <f t="shared" si="15"/>
        <v>0</v>
      </c>
      <c r="BU14" s="309">
        <f t="shared" si="16"/>
        <v>0</v>
      </c>
      <c r="BV14" s="309"/>
      <c r="BW14" s="309">
        <v>0</v>
      </c>
      <c r="BX14" s="309">
        <v>0</v>
      </c>
      <c r="BY14" s="309">
        <v>0</v>
      </c>
      <c r="BZ14" s="309">
        <v>0</v>
      </c>
      <c r="CA14" s="309">
        <v>0</v>
      </c>
      <c r="CB14" s="309"/>
      <c r="CC14" s="309">
        <f t="shared" si="17"/>
        <v>0</v>
      </c>
      <c r="CD14" s="309">
        <f t="shared" si="18"/>
        <v>0</v>
      </c>
      <c r="CE14" s="309"/>
      <c r="CF14" s="309">
        <v>0</v>
      </c>
      <c r="CG14" s="309">
        <v>0</v>
      </c>
      <c r="CH14" s="309">
        <v>0</v>
      </c>
      <c r="CI14" s="309">
        <v>0</v>
      </c>
      <c r="CJ14" s="309">
        <v>0</v>
      </c>
      <c r="CK14" s="309"/>
      <c r="CL14" s="309">
        <f t="shared" si="19"/>
        <v>0</v>
      </c>
      <c r="CM14" s="309">
        <f t="shared" si="20"/>
        <v>0</v>
      </c>
      <c r="CN14" s="309"/>
      <c r="CO14" s="309">
        <v>0</v>
      </c>
      <c r="CP14" s="309">
        <v>0</v>
      </c>
      <c r="CQ14" s="309">
        <v>0</v>
      </c>
      <c r="CR14" s="309">
        <v>0</v>
      </c>
      <c r="CS14" s="309">
        <v>0</v>
      </c>
      <c r="CT14" s="309"/>
      <c r="CU14" s="309">
        <f t="shared" si="21"/>
        <v>0</v>
      </c>
      <c r="CV14" s="309">
        <f t="shared" si="22"/>
        <v>0</v>
      </c>
      <c r="CW14" s="309"/>
      <c r="CX14" s="309">
        <v>0</v>
      </c>
      <c r="CY14" s="309">
        <v>0</v>
      </c>
      <c r="CZ14" s="309">
        <v>0</v>
      </c>
      <c r="DA14" s="309">
        <v>0</v>
      </c>
      <c r="DB14" s="309">
        <v>0</v>
      </c>
      <c r="DC14" s="309"/>
      <c r="DD14" s="309">
        <f t="shared" si="23"/>
        <v>0</v>
      </c>
      <c r="DE14" s="309">
        <f t="shared" si="24"/>
        <v>0</v>
      </c>
      <c r="DF14" s="309"/>
      <c r="DG14" s="309">
        <f t="shared" si="25"/>
        <v>683906.39999999991</v>
      </c>
      <c r="DH14" s="309">
        <f t="shared" si="0"/>
        <v>0</v>
      </c>
      <c r="DI14" s="309">
        <f t="shared" si="0"/>
        <v>0</v>
      </c>
      <c r="DJ14" s="309">
        <f t="shared" si="0"/>
        <v>79300</v>
      </c>
      <c r="DK14" s="309">
        <f t="shared" si="0"/>
        <v>79300</v>
      </c>
      <c r="DL14" s="309"/>
      <c r="DM14" s="309">
        <f t="shared" si="26"/>
        <v>158600</v>
      </c>
      <c r="DN14" s="309">
        <f t="shared" si="27"/>
        <v>525306.39999999991</v>
      </c>
      <c r="DO14" s="509"/>
    </row>
    <row r="15" spans="1:119" s="313" customFormat="1" ht="20.25" customHeight="1" x14ac:dyDescent="0.2">
      <c r="A15" s="307">
        <v>6</v>
      </c>
      <c r="B15" s="308" t="s">
        <v>2434</v>
      </c>
      <c r="C15" s="309">
        <v>0</v>
      </c>
      <c r="D15" s="309">
        <v>0</v>
      </c>
      <c r="E15" s="309">
        <v>0</v>
      </c>
      <c r="F15" s="309">
        <v>0</v>
      </c>
      <c r="G15" s="309">
        <v>0</v>
      </c>
      <c r="H15" s="312"/>
      <c r="I15" s="309">
        <f t="shared" si="1"/>
        <v>0</v>
      </c>
      <c r="J15" s="309">
        <f t="shared" si="2"/>
        <v>0</v>
      </c>
      <c r="K15" s="309"/>
      <c r="L15" s="309">
        <v>0</v>
      </c>
      <c r="M15" s="309">
        <v>0</v>
      </c>
      <c r="N15" s="309">
        <v>0</v>
      </c>
      <c r="O15" s="309">
        <v>0</v>
      </c>
      <c r="P15" s="309">
        <v>0</v>
      </c>
      <c r="Q15" s="312"/>
      <c r="R15" s="309">
        <f t="shared" si="3"/>
        <v>0</v>
      </c>
      <c r="S15" s="309">
        <f t="shared" si="4"/>
        <v>0</v>
      </c>
      <c r="T15" s="309"/>
      <c r="U15" s="309">
        <v>357271.2</v>
      </c>
      <c r="V15" s="309">
        <v>28581.7</v>
      </c>
      <c r="W15" s="309">
        <v>28581.7</v>
      </c>
      <c r="X15" s="309">
        <v>0</v>
      </c>
      <c r="Y15" s="309">
        <v>0</v>
      </c>
      <c r="Z15" s="309"/>
      <c r="AA15" s="309">
        <f t="shared" si="5"/>
        <v>57163.4</v>
      </c>
      <c r="AB15" s="309">
        <f t="shared" si="6"/>
        <v>300107.8</v>
      </c>
      <c r="AC15" s="309"/>
      <c r="AD15" s="309">
        <v>0</v>
      </c>
      <c r="AE15" s="309">
        <v>0</v>
      </c>
      <c r="AF15" s="309">
        <v>0</v>
      </c>
      <c r="AG15" s="309">
        <v>0</v>
      </c>
      <c r="AH15" s="309">
        <v>0</v>
      </c>
      <c r="AI15" s="309"/>
      <c r="AJ15" s="309">
        <f t="shared" si="7"/>
        <v>0</v>
      </c>
      <c r="AK15" s="309">
        <f t="shared" si="8"/>
        <v>0</v>
      </c>
      <c r="AL15" s="309"/>
      <c r="AM15" s="309">
        <v>647610</v>
      </c>
      <c r="AN15" s="309">
        <v>0</v>
      </c>
      <c r="AO15" s="309">
        <v>0</v>
      </c>
      <c r="AP15" s="309">
        <v>9500</v>
      </c>
      <c r="AQ15" s="309">
        <v>9500</v>
      </c>
      <c r="AR15" s="309"/>
      <c r="AS15" s="309">
        <f t="shared" si="9"/>
        <v>19000</v>
      </c>
      <c r="AT15" s="309">
        <f t="shared" si="10"/>
        <v>628610</v>
      </c>
      <c r="AU15" s="309"/>
      <c r="AV15" s="309">
        <v>78000</v>
      </c>
      <c r="AW15" s="309">
        <v>1000</v>
      </c>
      <c r="AX15" s="309">
        <v>1000</v>
      </c>
      <c r="AY15" s="309">
        <v>0</v>
      </c>
      <c r="AZ15" s="309">
        <v>0</v>
      </c>
      <c r="BA15" s="309"/>
      <c r="BB15" s="309">
        <f t="shared" si="11"/>
        <v>2000</v>
      </c>
      <c r="BC15" s="309">
        <f t="shared" si="12"/>
        <v>76000</v>
      </c>
      <c r="BD15" s="309"/>
      <c r="BE15" s="309">
        <v>285000</v>
      </c>
      <c r="BF15" s="309">
        <v>0</v>
      </c>
      <c r="BG15" s="309">
        <v>0</v>
      </c>
      <c r="BH15" s="309">
        <v>8550</v>
      </c>
      <c r="BI15" s="309">
        <v>19950</v>
      </c>
      <c r="BJ15" s="309"/>
      <c r="BK15" s="309">
        <f t="shared" si="13"/>
        <v>28500</v>
      </c>
      <c r="BL15" s="309">
        <f t="shared" si="14"/>
        <v>256500</v>
      </c>
      <c r="BM15" s="309"/>
      <c r="BN15" s="309">
        <v>1992737</v>
      </c>
      <c r="BO15" s="309">
        <v>0</v>
      </c>
      <c r="BP15" s="309">
        <v>0</v>
      </c>
      <c r="BQ15" s="309">
        <v>0</v>
      </c>
      <c r="BR15" s="309">
        <v>0</v>
      </c>
      <c r="BS15" s="309"/>
      <c r="BT15" s="309">
        <f t="shared" si="15"/>
        <v>0</v>
      </c>
      <c r="BU15" s="309">
        <f t="shared" si="16"/>
        <v>1992737</v>
      </c>
      <c r="BV15" s="309"/>
      <c r="BW15" s="309">
        <v>126900</v>
      </c>
      <c r="BX15" s="309">
        <v>0</v>
      </c>
      <c r="BY15" s="309">
        <v>0</v>
      </c>
      <c r="BZ15" s="309">
        <v>0</v>
      </c>
      <c r="CA15" s="309">
        <v>42900</v>
      </c>
      <c r="CB15" s="309"/>
      <c r="CC15" s="309">
        <f t="shared" si="17"/>
        <v>42900</v>
      </c>
      <c r="CD15" s="309">
        <f t="shared" si="18"/>
        <v>84000</v>
      </c>
      <c r="CE15" s="309"/>
      <c r="CF15" s="309">
        <v>0</v>
      </c>
      <c r="CG15" s="309">
        <v>0</v>
      </c>
      <c r="CH15" s="309">
        <v>0</v>
      </c>
      <c r="CI15" s="309">
        <v>0</v>
      </c>
      <c r="CJ15" s="309">
        <v>0</v>
      </c>
      <c r="CK15" s="309"/>
      <c r="CL15" s="309">
        <f t="shared" si="19"/>
        <v>0</v>
      </c>
      <c r="CM15" s="309">
        <f t="shared" si="20"/>
        <v>0</v>
      </c>
      <c r="CN15" s="309"/>
      <c r="CO15" s="309">
        <v>0</v>
      </c>
      <c r="CP15" s="309">
        <v>0</v>
      </c>
      <c r="CQ15" s="309">
        <v>0</v>
      </c>
      <c r="CR15" s="309">
        <v>0</v>
      </c>
      <c r="CS15" s="309">
        <v>0</v>
      </c>
      <c r="CT15" s="309"/>
      <c r="CU15" s="309">
        <f t="shared" si="21"/>
        <v>0</v>
      </c>
      <c r="CV15" s="309">
        <f t="shared" si="22"/>
        <v>0</v>
      </c>
      <c r="CW15" s="309"/>
      <c r="CX15" s="309">
        <v>0</v>
      </c>
      <c r="CY15" s="309">
        <v>0</v>
      </c>
      <c r="CZ15" s="309">
        <v>0</v>
      </c>
      <c r="DA15" s="309">
        <v>0</v>
      </c>
      <c r="DB15" s="309">
        <v>0</v>
      </c>
      <c r="DC15" s="309"/>
      <c r="DD15" s="309">
        <f t="shared" si="23"/>
        <v>0</v>
      </c>
      <c r="DE15" s="309">
        <f t="shared" si="24"/>
        <v>0</v>
      </c>
      <c r="DF15" s="309"/>
      <c r="DG15" s="309">
        <f t="shared" si="25"/>
        <v>3487518.2</v>
      </c>
      <c r="DH15" s="309">
        <f t="shared" si="0"/>
        <v>29581.7</v>
      </c>
      <c r="DI15" s="309">
        <f t="shared" si="0"/>
        <v>29581.7</v>
      </c>
      <c r="DJ15" s="309">
        <f t="shared" si="0"/>
        <v>18050</v>
      </c>
      <c r="DK15" s="309">
        <f t="shared" si="0"/>
        <v>72350</v>
      </c>
      <c r="DL15" s="309"/>
      <c r="DM15" s="309">
        <f t="shared" si="26"/>
        <v>149563.4</v>
      </c>
      <c r="DN15" s="309">
        <f t="shared" si="27"/>
        <v>3337954.8000000003</v>
      </c>
      <c r="DO15" s="509"/>
    </row>
    <row r="16" spans="1:119" s="313" customFormat="1" ht="20.25" customHeight="1" x14ac:dyDescent="0.2">
      <c r="A16" s="307">
        <v>7</v>
      </c>
      <c r="B16" s="308" t="s">
        <v>1229</v>
      </c>
      <c r="C16" s="309">
        <v>0</v>
      </c>
      <c r="D16" s="309">
        <v>0</v>
      </c>
      <c r="E16" s="309">
        <v>0</v>
      </c>
      <c r="F16" s="309">
        <v>0</v>
      </c>
      <c r="G16" s="309">
        <v>0</v>
      </c>
      <c r="H16" s="312"/>
      <c r="I16" s="309">
        <f t="shared" si="1"/>
        <v>0</v>
      </c>
      <c r="J16" s="309">
        <f t="shared" si="2"/>
        <v>0</v>
      </c>
      <c r="K16" s="309"/>
      <c r="L16" s="309">
        <v>0</v>
      </c>
      <c r="M16" s="309">
        <v>0</v>
      </c>
      <c r="N16" s="309">
        <v>0</v>
      </c>
      <c r="O16" s="309">
        <v>0</v>
      </c>
      <c r="P16" s="309">
        <v>0</v>
      </c>
      <c r="Q16" s="312"/>
      <c r="R16" s="309">
        <f t="shared" si="3"/>
        <v>0</v>
      </c>
      <c r="S16" s="309">
        <f t="shared" si="4"/>
        <v>0</v>
      </c>
      <c r="T16" s="309"/>
      <c r="U16" s="309">
        <v>0</v>
      </c>
      <c r="V16" s="309">
        <v>0</v>
      </c>
      <c r="W16" s="309">
        <v>0</v>
      </c>
      <c r="X16" s="309">
        <v>0</v>
      </c>
      <c r="Y16" s="309">
        <v>0</v>
      </c>
      <c r="Z16" s="309"/>
      <c r="AA16" s="309">
        <f t="shared" si="5"/>
        <v>0</v>
      </c>
      <c r="AB16" s="309">
        <f t="shared" si="6"/>
        <v>0</v>
      </c>
      <c r="AC16" s="309"/>
      <c r="AD16" s="309">
        <v>10000</v>
      </c>
      <c r="AE16" s="309">
        <v>500</v>
      </c>
      <c r="AF16" s="309">
        <v>500</v>
      </c>
      <c r="AG16" s="309">
        <v>0</v>
      </c>
      <c r="AH16" s="309">
        <v>0</v>
      </c>
      <c r="AI16" s="309"/>
      <c r="AJ16" s="309">
        <f t="shared" si="7"/>
        <v>1000</v>
      </c>
      <c r="AK16" s="309">
        <f t="shared" si="8"/>
        <v>9000</v>
      </c>
      <c r="AL16" s="309"/>
      <c r="AM16" s="309">
        <v>10000</v>
      </c>
      <c r="AN16" s="309">
        <v>500</v>
      </c>
      <c r="AO16" s="309">
        <v>500</v>
      </c>
      <c r="AP16" s="309">
        <v>0</v>
      </c>
      <c r="AQ16" s="309">
        <v>0</v>
      </c>
      <c r="AR16" s="309"/>
      <c r="AS16" s="309">
        <f t="shared" si="9"/>
        <v>1000</v>
      </c>
      <c r="AT16" s="309">
        <f t="shared" si="10"/>
        <v>9000</v>
      </c>
      <c r="AU16" s="309"/>
      <c r="AV16" s="309">
        <v>395000</v>
      </c>
      <c r="AW16" s="309">
        <v>0</v>
      </c>
      <c r="AX16" s="309">
        <v>0</v>
      </c>
      <c r="AY16" s="309">
        <v>4750</v>
      </c>
      <c r="AZ16" s="309">
        <v>4750</v>
      </c>
      <c r="BA16" s="309"/>
      <c r="BB16" s="309">
        <f t="shared" si="11"/>
        <v>9500</v>
      </c>
      <c r="BC16" s="309">
        <f t="shared" si="12"/>
        <v>385500</v>
      </c>
      <c r="BD16" s="309"/>
      <c r="BE16" s="309">
        <v>213750</v>
      </c>
      <c r="BF16" s="309">
        <v>0</v>
      </c>
      <c r="BG16" s="309">
        <v>0</v>
      </c>
      <c r="BH16" s="309">
        <v>10687.5</v>
      </c>
      <c r="BI16" s="309">
        <v>10687.5</v>
      </c>
      <c r="BJ16" s="309"/>
      <c r="BK16" s="309">
        <f t="shared" si="13"/>
        <v>21375</v>
      </c>
      <c r="BL16" s="309">
        <f t="shared" si="14"/>
        <v>192375</v>
      </c>
      <c r="BM16" s="309"/>
      <c r="BN16" s="309">
        <v>0</v>
      </c>
      <c r="BO16" s="309">
        <v>0</v>
      </c>
      <c r="BP16" s="309">
        <v>0</v>
      </c>
      <c r="BQ16" s="309">
        <v>0</v>
      </c>
      <c r="BR16" s="309">
        <v>0</v>
      </c>
      <c r="BS16" s="309"/>
      <c r="BT16" s="309">
        <f t="shared" si="15"/>
        <v>0</v>
      </c>
      <c r="BU16" s="309">
        <f t="shared" si="16"/>
        <v>0</v>
      </c>
      <c r="BV16" s="309"/>
      <c r="BW16" s="309">
        <v>319750</v>
      </c>
      <c r="BX16" s="309">
        <v>1000</v>
      </c>
      <c r="BY16" s="309">
        <v>1000</v>
      </c>
      <c r="BZ16" s="309">
        <v>0</v>
      </c>
      <c r="CA16" s="309">
        <v>0</v>
      </c>
      <c r="CB16" s="309"/>
      <c r="CC16" s="309">
        <f t="shared" si="17"/>
        <v>2000</v>
      </c>
      <c r="CD16" s="309">
        <f t="shared" si="18"/>
        <v>317750</v>
      </c>
      <c r="CE16" s="309"/>
      <c r="CF16" s="309">
        <v>0</v>
      </c>
      <c r="CG16" s="309">
        <v>0</v>
      </c>
      <c r="CH16" s="309">
        <v>0</v>
      </c>
      <c r="CI16" s="309">
        <v>0</v>
      </c>
      <c r="CJ16" s="309">
        <v>0</v>
      </c>
      <c r="CK16" s="309"/>
      <c r="CL16" s="309">
        <f t="shared" si="19"/>
        <v>0</v>
      </c>
      <c r="CM16" s="309">
        <f t="shared" si="20"/>
        <v>0</v>
      </c>
      <c r="CN16" s="309"/>
      <c r="CO16" s="309">
        <v>0</v>
      </c>
      <c r="CP16" s="309">
        <v>0</v>
      </c>
      <c r="CQ16" s="309">
        <v>0</v>
      </c>
      <c r="CR16" s="309">
        <v>0</v>
      </c>
      <c r="CS16" s="309">
        <v>0</v>
      </c>
      <c r="CT16" s="309"/>
      <c r="CU16" s="309">
        <f t="shared" si="21"/>
        <v>0</v>
      </c>
      <c r="CV16" s="309">
        <f t="shared" si="22"/>
        <v>0</v>
      </c>
      <c r="CW16" s="309"/>
      <c r="CX16" s="309">
        <v>0</v>
      </c>
      <c r="CY16" s="309">
        <v>0</v>
      </c>
      <c r="CZ16" s="309">
        <v>0</v>
      </c>
      <c r="DA16" s="309">
        <v>0</v>
      </c>
      <c r="DB16" s="309">
        <v>0</v>
      </c>
      <c r="DC16" s="309"/>
      <c r="DD16" s="309">
        <f t="shared" si="23"/>
        <v>0</v>
      </c>
      <c r="DE16" s="309">
        <f t="shared" si="24"/>
        <v>0</v>
      </c>
      <c r="DF16" s="309"/>
      <c r="DG16" s="309">
        <f t="shared" si="25"/>
        <v>948500</v>
      </c>
      <c r="DH16" s="309">
        <f t="shared" si="0"/>
        <v>2000</v>
      </c>
      <c r="DI16" s="309">
        <f t="shared" si="0"/>
        <v>2000</v>
      </c>
      <c r="DJ16" s="309">
        <f t="shared" si="0"/>
        <v>15437.5</v>
      </c>
      <c r="DK16" s="309">
        <f t="shared" si="0"/>
        <v>15437.5</v>
      </c>
      <c r="DL16" s="309"/>
      <c r="DM16" s="309">
        <f t="shared" si="26"/>
        <v>34875</v>
      </c>
      <c r="DN16" s="309">
        <f t="shared" si="27"/>
        <v>913625</v>
      </c>
      <c r="DO16" s="509"/>
    </row>
    <row r="17" spans="1:119" s="313" customFormat="1" ht="20.25" customHeight="1" x14ac:dyDescent="0.2">
      <c r="A17" s="307">
        <v>8</v>
      </c>
      <c r="B17" s="308" t="s">
        <v>308</v>
      </c>
      <c r="C17" s="309">
        <v>0</v>
      </c>
      <c r="D17" s="309">
        <v>0</v>
      </c>
      <c r="E17" s="309">
        <v>0</v>
      </c>
      <c r="F17" s="309">
        <v>0</v>
      </c>
      <c r="G17" s="309">
        <v>0</v>
      </c>
      <c r="H17" s="312"/>
      <c r="I17" s="309">
        <f t="shared" si="1"/>
        <v>0</v>
      </c>
      <c r="J17" s="309">
        <f t="shared" si="2"/>
        <v>0</v>
      </c>
      <c r="K17" s="309"/>
      <c r="L17" s="309">
        <v>0</v>
      </c>
      <c r="M17" s="309">
        <v>0</v>
      </c>
      <c r="N17" s="309">
        <v>0</v>
      </c>
      <c r="O17" s="309">
        <v>0</v>
      </c>
      <c r="P17" s="309">
        <v>0</v>
      </c>
      <c r="Q17" s="312"/>
      <c r="R17" s="309">
        <f t="shared" si="3"/>
        <v>0</v>
      </c>
      <c r="S17" s="309">
        <f t="shared" si="4"/>
        <v>0</v>
      </c>
      <c r="T17" s="309"/>
      <c r="U17" s="309">
        <v>0</v>
      </c>
      <c r="V17" s="309">
        <v>0</v>
      </c>
      <c r="W17" s="309">
        <v>0</v>
      </c>
      <c r="X17" s="309">
        <v>0</v>
      </c>
      <c r="Y17" s="309">
        <v>0</v>
      </c>
      <c r="Z17" s="309"/>
      <c r="AA17" s="309">
        <f t="shared" si="5"/>
        <v>0</v>
      </c>
      <c r="AB17" s="309">
        <f t="shared" si="6"/>
        <v>0</v>
      </c>
      <c r="AC17" s="309"/>
      <c r="AD17" s="309">
        <v>0</v>
      </c>
      <c r="AE17" s="309">
        <v>0</v>
      </c>
      <c r="AF17" s="309">
        <v>0</v>
      </c>
      <c r="AG17" s="309">
        <v>0</v>
      </c>
      <c r="AH17" s="309">
        <v>0</v>
      </c>
      <c r="AI17" s="309"/>
      <c r="AJ17" s="309">
        <f t="shared" si="7"/>
        <v>0</v>
      </c>
      <c r="AK17" s="309">
        <f t="shared" si="8"/>
        <v>0</v>
      </c>
      <c r="AL17" s="309"/>
      <c r="AM17" s="309">
        <v>0</v>
      </c>
      <c r="AN17" s="309">
        <v>0</v>
      </c>
      <c r="AO17" s="309">
        <v>0</v>
      </c>
      <c r="AP17" s="309">
        <v>0</v>
      </c>
      <c r="AQ17" s="309">
        <v>0</v>
      </c>
      <c r="AR17" s="309"/>
      <c r="AS17" s="309">
        <f t="shared" si="9"/>
        <v>0</v>
      </c>
      <c r="AT17" s="309">
        <f t="shared" si="10"/>
        <v>0</v>
      </c>
      <c r="AU17" s="309"/>
      <c r="AV17" s="309">
        <v>0</v>
      </c>
      <c r="AW17" s="309">
        <v>0</v>
      </c>
      <c r="AX17" s="309">
        <v>0</v>
      </c>
      <c r="AY17" s="309">
        <v>0</v>
      </c>
      <c r="AZ17" s="309">
        <v>0</v>
      </c>
      <c r="BA17" s="309"/>
      <c r="BB17" s="309">
        <f t="shared" si="11"/>
        <v>0</v>
      </c>
      <c r="BC17" s="309">
        <f t="shared" si="12"/>
        <v>0</v>
      </c>
      <c r="BD17" s="309"/>
      <c r="BE17" s="309">
        <v>0</v>
      </c>
      <c r="BF17" s="309">
        <v>0</v>
      </c>
      <c r="BG17" s="309">
        <v>0</v>
      </c>
      <c r="BH17" s="309">
        <v>0</v>
      </c>
      <c r="BI17" s="309">
        <v>0</v>
      </c>
      <c r="BJ17" s="309"/>
      <c r="BK17" s="309">
        <f t="shared" si="13"/>
        <v>0</v>
      </c>
      <c r="BL17" s="309">
        <f t="shared" si="14"/>
        <v>0</v>
      </c>
      <c r="BM17" s="309"/>
      <c r="BN17" s="309">
        <v>45600</v>
      </c>
      <c r="BO17" s="309">
        <v>0</v>
      </c>
      <c r="BP17" s="309">
        <v>0</v>
      </c>
      <c r="BQ17" s="309">
        <v>0</v>
      </c>
      <c r="BR17" s="309">
        <v>0</v>
      </c>
      <c r="BS17" s="309"/>
      <c r="BT17" s="309">
        <f t="shared" si="15"/>
        <v>0</v>
      </c>
      <c r="BU17" s="309">
        <f t="shared" si="16"/>
        <v>45600</v>
      </c>
      <c r="BV17" s="309"/>
      <c r="BW17" s="309">
        <v>0</v>
      </c>
      <c r="BX17" s="309">
        <v>0</v>
      </c>
      <c r="BY17" s="309">
        <v>0</v>
      </c>
      <c r="BZ17" s="309">
        <v>0</v>
      </c>
      <c r="CA17" s="309">
        <v>0</v>
      </c>
      <c r="CB17" s="309"/>
      <c r="CC17" s="309">
        <f t="shared" si="17"/>
        <v>0</v>
      </c>
      <c r="CD17" s="309">
        <f t="shared" si="18"/>
        <v>0</v>
      </c>
      <c r="CE17" s="309"/>
      <c r="CF17" s="309">
        <v>0</v>
      </c>
      <c r="CG17" s="309">
        <v>0</v>
      </c>
      <c r="CH17" s="309">
        <v>0</v>
      </c>
      <c r="CI17" s="309">
        <v>0</v>
      </c>
      <c r="CJ17" s="309">
        <v>0</v>
      </c>
      <c r="CK17" s="309"/>
      <c r="CL17" s="309">
        <f t="shared" si="19"/>
        <v>0</v>
      </c>
      <c r="CM17" s="309">
        <f t="shared" si="20"/>
        <v>0</v>
      </c>
      <c r="CN17" s="309"/>
      <c r="CO17" s="309">
        <v>0</v>
      </c>
      <c r="CP17" s="309">
        <v>0</v>
      </c>
      <c r="CQ17" s="309">
        <v>0</v>
      </c>
      <c r="CR17" s="309">
        <v>0</v>
      </c>
      <c r="CS17" s="309">
        <v>0</v>
      </c>
      <c r="CT17" s="309"/>
      <c r="CU17" s="309">
        <f t="shared" si="21"/>
        <v>0</v>
      </c>
      <c r="CV17" s="309">
        <f t="shared" si="22"/>
        <v>0</v>
      </c>
      <c r="CW17" s="309"/>
      <c r="CX17" s="309">
        <v>0</v>
      </c>
      <c r="CY17" s="309">
        <v>0</v>
      </c>
      <c r="CZ17" s="309">
        <v>0</v>
      </c>
      <c r="DA17" s="309">
        <v>0</v>
      </c>
      <c r="DB17" s="309">
        <v>0</v>
      </c>
      <c r="DC17" s="309"/>
      <c r="DD17" s="309">
        <f t="shared" si="23"/>
        <v>0</v>
      </c>
      <c r="DE17" s="309">
        <f t="shared" si="24"/>
        <v>0</v>
      </c>
      <c r="DF17" s="309"/>
      <c r="DG17" s="309">
        <f t="shared" si="25"/>
        <v>45600</v>
      </c>
      <c r="DH17" s="309">
        <f t="shared" si="0"/>
        <v>0</v>
      </c>
      <c r="DI17" s="309">
        <f t="shared" si="0"/>
        <v>0</v>
      </c>
      <c r="DJ17" s="309">
        <f t="shared" si="0"/>
        <v>0</v>
      </c>
      <c r="DK17" s="309">
        <f t="shared" si="0"/>
        <v>0</v>
      </c>
      <c r="DL17" s="309"/>
      <c r="DM17" s="309">
        <f t="shared" si="26"/>
        <v>0</v>
      </c>
      <c r="DN17" s="309">
        <f t="shared" si="27"/>
        <v>45600</v>
      </c>
      <c r="DO17" s="509"/>
    </row>
    <row r="18" spans="1:119" s="313" customFormat="1" ht="20.25" customHeight="1" x14ac:dyDescent="0.2">
      <c r="A18" s="307">
        <v>9</v>
      </c>
      <c r="B18" s="308" t="s">
        <v>19</v>
      </c>
      <c r="C18" s="309">
        <v>83973</v>
      </c>
      <c r="D18" s="309">
        <v>4198.6500000000005</v>
      </c>
      <c r="E18" s="309">
        <v>4198.6500000000005</v>
      </c>
      <c r="F18" s="309">
        <v>0</v>
      </c>
      <c r="G18" s="309">
        <v>0</v>
      </c>
      <c r="H18" s="312"/>
      <c r="I18" s="309">
        <f t="shared" si="1"/>
        <v>8397.3000000000011</v>
      </c>
      <c r="J18" s="309">
        <f t="shared" si="2"/>
        <v>75575.7</v>
      </c>
      <c r="K18" s="309"/>
      <c r="L18" s="309">
        <v>0</v>
      </c>
      <c r="M18" s="309">
        <v>0</v>
      </c>
      <c r="N18" s="309">
        <v>0</v>
      </c>
      <c r="O18" s="309">
        <v>0</v>
      </c>
      <c r="P18" s="309">
        <v>0</v>
      </c>
      <c r="Q18" s="312"/>
      <c r="R18" s="309">
        <f t="shared" si="3"/>
        <v>0</v>
      </c>
      <c r="S18" s="309">
        <f t="shared" si="4"/>
        <v>0</v>
      </c>
      <c r="T18" s="309"/>
      <c r="U18" s="309">
        <v>0</v>
      </c>
      <c r="V18" s="309">
        <v>0</v>
      </c>
      <c r="W18" s="309">
        <v>0</v>
      </c>
      <c r="X18" s="309">
        <v>0</v>
      </c>
      <c r="Y18" s="309">
        <v>0</v>
      </c>
      <c r="Z18" s="309"/>
      <c r="AA18" s="309">
        <f t="shared" si="5"/>
        <v>0</v>
      </c>
      <c r="AB18" s="309">
        <f t="shared" si="6"/>
        <v>0</v>
      </c>
      <c r="AC18" s="309"/>
      <c r="AD18" s="309">
        <v>0</v>
      </c>
      <c r="AE18" s="309">
        <v>0</v>
      </c>
      <c r="AF18" s="309">
        <v>0</v>
      </c>
      <c r="AG18" s="309">
        <v>0</v>
      </c>
      <c r="AH18" s="309">
        <v>0</v>
      </c>
      <c r="AI18" s="309"/>
      <c r="AJ18" s="309">
        <f t="shared" si="7"/>
        <v>0</v>
      </c>
      <c r="AK18" s="309">
        <f t="shared" si="8"/>
        <v>0</v>
      </c>
      <c r="AL18" s="309"/>
      <c r="AM18" s="309">
        <v>200000</v>
      </c>
      <c r="AN18" s="309">
        <v>10000</v>
      </c>
      <c r="AO18" s="309">
        <v>10000</v>
      </c>
      <c r="AP18" s="309">
        <v>0</v>
      </c>
      <c r="AQ18" s="309">
        <v>0</v>
      </c>
      <c r="AR18" s="309"/>
      <c r="AS18" s="309">
        <f t="shared" si="9"/>
        <v>20000</v>
      </c>
      <c r="AT18" s="309">
        <f t="shared" si="10"/>
        <v>180000</v>
      </c>
      <c r="AU18" s="309"/>
      <c r="AV18" s="309">
        <v>142500</v>
      </c>
      <c r="AW18" s="309">
        <v>7125</v>
      </c>
      <c r="AX18" s="309">
        <v>7125</v>
      </c>
      <c r="AY18" s="309">
        <v>7125</v>
      </c>
      <c r="AZ18" s="309">
        <v>7125</v>
      </c>
      <c r="BA18" s="309"/>
      <c r="BB18" s="309">
        <f t="shared" si="11"/>
        <v>28500</v>
      </c>
      <c r="BC18" s="309">
        <f t="shared" si="12"/>
        <v>114000</v>
      </c>
      <c r="BD18" s="309"/>
      <c r="BE18" s="309">
        <v>340575</v>
      </c>
      <c r="BF18" s="309">
        <v>0</v>
      </c>
      <c r="BG18" s="309">
        <v>0</v>
      </c>
      <c r="BH18" s="309">
        <v>17028.75</v>
      </c>
      <c r="BI18" s="309">
        <v>17028.75</v>
      </c>
      <c r="BJ18" s="309"/>
      <c r="BK18" s="309">
        <f t="shared" si="13"/>
        <v>34057.5</v>
      </c>
      <c r="BL18" s="309">
        <f t="shared" si="14"/>
        <v>306517.5</v>
      </c>
      <c r="BM18" s="309"/>
      <c r="BN18" s="309">
        <v>50000</v>
      </c>
      <c r="BO18" s="309">
        <v>2500</v>
      </c>
      <c r="BP18" s="309">
        <v>2500</v>
      </c>
      <c r="BQ18" s="309">
        <v>0</v>
      </c>
      <c r="BR18" s="309">
        <v>0</v>
      </c>
      <c r="BS18" s="309"/>
      <c r="BT18" s="309">
        <f t="shared" si="15"/>
        <v>5000</v>
      </c>
      <c r="BU18" s="309">
        <f t="shared" si="16"/>
        <v>45000</v>
      </c>
      <c r="BV18" s="309"/>
      <c r="BW18" s="309">
        <v>2473750</v>
      </c>
      <c r="BX18" s="309">
        <v>0</v>
      </c>
      <c r="BY18" s="309">
        <v>0</v>
      </c>
      <c r="BZ18" s="309">
        <v>152705</v>
      </c>
      <c r="CA18" s="309">
        <v>66905</v>
      </c>
      <c r="CB18" s="309"/>
      <c r="CC18" s="309">
        <f t="shared" si="17"/>
        <v>219610</v>
      </c>
      <c r="CD18" s="309">
        <f t="shared" si="18"/>
        <v>2254140</v>
      </c>
      <c r="CE18" s="309"/>
      <c r="CF18" s="309">
        <v>0</v>
      </c>
      <c r="CG18" s="309">
        <v>0</v>
      </c>
      <c r="CH18" s="309">
        <v>0</v>
      </c>
      <c r="CI18" s="309">
        <v>0</v>
      </c>
      <c r="CJ18" s="309">
        <v>0</v>
      </c>
      <c r="CK18" s="309"/>
      <c r="CL18" s="309">
        <f t="shared" si="19"/>
        <v>0</v>
      </c>
      <c r="CM18" s="309">
        <f t="shared" si="20"/>
        <v>0</v>
      </c>
      <c r="CN18" s="309"/>
      <c r="CO18" s="309">
        <v>0</v>
      </c>
      <c r="CP18" s="309">
        <v>0</v>
      </c>
      <c r="CQ18" s="309">
        <v>0</v>
      </c>
      <c r="CR18" s="309">
        <v>0</v>
      </c>
      <c r="CS18" s="309">
        <v>0</v>
      </c>
      <c r="CT18" s="309"/>
      <c r="CU18" s="309">
        <f t="shared" si="21"/>
        <v>0</v>
      </c>
      <c r="CV18" s="309">
        <f t="shared" si="22"/>
        <v>0</v>
      </c>
      <c r="CW18" s="309"/>
      <c r="CX18" s="309">
        <v>0</v>
      </c>
      <c r="CY18" s="309">
        <v>0</v>
      </c>
      <c r="CZ18" s="309">
        <v>0</v>
      </c>
      <c r="DA18" s="309">
        <v>0</v>
      </c>
      <c r="DB18" s="309">
        <v>0</v>
      </c>
      <c r="DC18" s="309"/>
      <c r="DD18" s="309">
        <f t="shared" si="23"/>
        <v>0</v>
      </c>
      <c r="DE18" s="309">
        <f t="shared" si="24"/>
        <v>0</v>
      </c>
      <c r="DF18" s="309"/>
      <c r="DG18" s="309">
        <f t="shared" si="25"/>
        <v>3290798</v>
      </c>
      <c r="DH18" s="309">
        <f t="shared" si="0"/>
        <v>23823.65</v>
      </c>
      <c r="DI18" s="309">
        <f t="shared" si="0"/>
        <v>23823.65</v>
      </c>
      <c r="DJ18" s="309">
        <f t="shared" si="0"/>
        <v>176858.75</v>
      </c>
      <c r="DK18" s="309">
        <f t="shared" si="0"/>
        <v>91058.75</v>
      </c>
      <c r="DL18" s="309"/>
      <c r="DM18" s="309">
        <f t="shared" si="26"/>
        <v>315564.79999999999</v>
      </c>
      <c r="DN18" s="309">
        <f t="shared" si="27"/>
        <v>2975233.2</v>
      </c>
      <c r="DO18" s="509"/>
    </row>
    <row r="19" spans="1:119" s="313" customFormat="1" ht="20.25" customHeight="1" x14ac:dyDescent="0.2">
      <c r="A19" s="307">
        <v>10</v>
      </c>
      <c r="B19" s="308" t="s">
        <v>117</v>
      </c>
      <c r="C19" s="309">
        <v>0</v>
      </c>
      <c r="D19" s="309">
        <v>0</v>
      </c>
      <c r="E19" s="309">
        <v>0</v>
      </c>
      <c r="F19" s="309">
        <v>0</v>
      </c>
      <c r="G19" s="309">
        <v>0</v>
      </c>
      <c r="H19" s="312"/>
      <c r="I19" s="309">
        <f t="shared" si="1"/>
        <v>0</v>
      </c>
      <c r="J19" s="309">
        <f t="shared" si="2"/>
        <v>0</v>
      </c>
      <c r="K19" s="309"/>
      <c r="L19" s="309">
        <v>1004000</v>
      </c>
      <c r="M19" s="309">
        <v>50200</v>
      </c>
      <c r="N19" s="309">
        <v>50200</v>
      </c>
      <c r="O19" s="309">
        <v>0</v>
      </c>
      <c r="P19" s="309">
        <v>0</v>
      </c>
      <c r="Q19" s="312"/>
      <c r="R19" s="309">
        <f t="shared" si="3"/>
        <v>100400</v>
      </c>
      <c r="S19" s="309">
        <f t="shared" si="4"/>
        <v>903600</v>
      </c>
      <c r="T19" s="309"/>
      <c r="U19" s="309">
        <v>140000</v>
      </c>
      <c r="V19" s="309">
        <v>7000</v>
      </c>
      <c r="W19" s="309">
        <v>7000</v>
      </c>
      <c r="X19" s="309">
        <v>0</v>
      </c>
      <c r="Y19" s="309">
        <v>0</v>
      </c>
      <c r="Z19" s="309"/>
      <c r="AA19" s="309">
        <f t="shared" si="5"/>
        <v>14000</v>
      </c>
      <c r="AB19" s="309">
        <f t="shared" si="6"/>
        <v>126000</v>
      </c>
      <c r="AC19" s="309"/>
      <c r="AD19" s="309">
        <v>78000</v>
      </c>
      <c r="AE19" s="309">
        <v>3900</v>
      </c>
      <c r="AF19" s="309">
        <v>3900</v>
      </c>
      <c r="AG19" s="309">
        <v>0</v>
      </c>
      <c r="AH19" s="309">
        <v>0</v>
      </c>
      <c r="AI19" s="309"/>
      <c r="AJ19" s="309">
        <f t="shared" si="7"/>
        <v>7800</v>
      </c>
      <c r="AK19" s="309">
        <f t="shared" si="8"/>
        <v>70200</v>
      </c>
      <c r="AL19" s="309"/>
      <c r="AM19" s="309">
        <v>0</v>
      </c>
      <c r="AN19" s="309">
        <v>0</v>
      </c>
      <c r="AO19" s="309">
        <v>0</v>
      </c>
      <c r="AP19" s="309">
        <v>0</v>
      </c>
      <c r="AQ19" s="309">
        <v>0</v>
      </c>
      <c r="AR19" s="309"/>
      <c r="AS19" s="309">
        <f t="shared" si="9"/>
        <v>0</v>
      </c>
      <c r="AT19" s="309">
        <f t="shared" si="10"/>
        <v>0</v>
      </c>
      <c r="AU19" s="309"/>
      <c r="AV19" s="309">
        <v>0</v>
      </c>
      <c r="AW19" s="309">
        <v>0</v>
      </c>
      <c r="AX19" s="309">
        <v>0</v>
      </c>
      <c r="AY19" s="309">
        <v>0</v>
      </c>
      <c r="AZ19" s="309">
        <v>0</v>
      </c>
      <c r="BA19" s="309"/>
      <c r="BB19" s="309">
        <f t="shared" si="11"/>
        <v>0</v>
      </c>
      <c r="BC19" s="309">
        <f t="shared" si="12"/>
        <v>0</v>
      </c>
      <c r="BD19" s="309"/>
      <c r="BE19" s="309">
        <v>0</v>
      </c>
      <c r="BF19" s="309">
        <v>0</v>
      </c>
      <c r="BG19" s="309">
        <v>0</v>
      </c>
      <c r="BH19" s="309">
        <v>0</v>
      </c>
      <c r="BI19" s="309">
        <v>0</v>
      </c>
      <c r="BJ19" s="309"/>
      <c r="BK19" s="309">
        <f t="shared" si="13"/>
        <v>0</v>
      </c>
      <c r="BL19" s="309">
        <f t="shared" si="14"/>
        <v>0</v>
      </c>
      <c r="BM19" s="309"/>
      <c r="BN19" s="309">
        <v>0</v>
      </c>
      <c r="BO19" s="309">
        <v>0</v>
      </c>
      <c r="BP19" s="309">
        <v>0</v>
      </c>
      <c r="BQ19" s="309">
        <v>0</v>
      </c>
      <c r="BR19" s="309">
        <v>0</v>
      </c>
      <c r="BS19" s="309"/>
      <c r="BT19" s="309">
        <f t="shared" si="15"/>
        <v>0</v>
      </c>
      <c r="BU19" s="309">
        <f t="shared" si="16"/>
        <v>0</v>
      </c>
      <c r="BV19" s="309"/>
      <c r="BW19" s="309">
        <v>0</v>
      </c>
      <c r="BX19" s="309">
        <v>0</v>
      </c>
      <c r="BY19" s="309">
        <v>0</v>
      </c>
      <c r="BZ19" s="309">
        <v>0</v>
      </c>
      <c r="CA19" s="309">
        <v>0</v>
      </c>
      <c r="CB19" s="309"/>
      <c r="CC19" s="309">
        <f t="shared" si="17"/>
        <v>0</v>
      </c>
      <c r="CD19" s="309">
        <f t="shared" si="18"/>
        <v>0</v>
      </c>
      <c r="CE19" s="309"/>
      <c r="CF19" s="309">
        <v>0</v>
      </c>
      <c r="CG19" s="309">
        <v>0</v>
      </c>
      <c r="CH19" s="309">
        <v>0</v>
      </c>
      <c r="CI19" s="309">
        <v>0</v>
      </c>
      <c r="CJ19" s="309">
        <v>0</v>
      </c>
      <c r="CK19" s="309"/>
      <c r="CL19" s="309">
        <f t="shared" si="19"/>
        <v>0</v>
      </c>
      <c r="CM19" s="309">
        <f t="shared" si="20"/>
        <v>0</v>
      </c>
      <c r="CN19" s="309"/>
      <c r="CO19" s="309">
        <v>0</v>
      </c>
      <c r="CP19" s="309">
        <v>0</v>
      </c>
      <c r="CQ19" s="309">
        <v>0</v>
      </c>
      <c r="CR19" s="309">
        <v>0</v>
      </c>
      <c r="CS19" s="309">
        <v>0</v>
      </c>
      <c r="CT19" s="309"/>
      <c r="CU19" s="309">
        <f t="shared" si="21"/>
        <v>0</v>
      </c>
      <c r="CV19" s="309">
        <f t="shared" si="22"/>
        <v>0</v>
      </c>
      <c r="CW19" s="309"/>
      <c r="CX19" s="309">
        <v>0</v>
      </c>
      <c r="CY19" s="309">
        <v>0</v>
      </c>
      <c r="CZ19" s="309">
        <v>0</v>
      </c>
      <c r="DA19" s="309">
        <v>0</v>
      </c>
      <c r="DB19" s="309">
        <v>0</v>
      </c>
      <c r="DC19" s="309"/>
      <c r="DD19" s="309">
        <f t="shared" si="23"/>
        <v>0</v>
      </c>
      <c r="DE19" s="309">
        <f t="shared" si="24"/>
        <v>0</v>
      </c>
      <c r="DF19" s="309"/>
      <c r="DG19" s="309">
        <f t="shared" si="25"/>
        <v>1222000</v>
      </c>
      <c r="DH19" s="309">
        <f t="shared" si="0"/>
        <v>61100</v>
      </c>
      <c r="DI19" s="309">
        <f t="shared" si="0"/>
        <v>61100</v>
      </c>
      <c r="DJ19" s="309">
        <f t="shared" si="0"/>
        <v>0</v>
      </c>
      <c r="DK19" s="309">
        <f t="shared" si="0"/>
        <v>0</v>
      </c>
      <c r="DL19" s="309"/>
      <c r="DM19" s="309">
        <f t="shared" si="26"/>
        <v>122200</v>
      </c>
      <c r="DN19" s="309">
        <f t="shared" si="27"/>
        <v>1099800</v>
      </c>
      <c r="DO19" s="509"/>
    </row>
    <row r="20" spans="1:119" s="313" customFormat="1" ht="20.25" customHeight="1" x14ac:dyDescent="0.2">
      <c r="A20" s="307">
        <v>11</v>
      </c>
      <c r="B20" s="308" t="s">
        <v>3470</v>
      </c>
      <c r="C20" s="309">
        <v>0</v>
      </c>
      <c r="D20" s="309">
        <v>0</v>
      </c>
      <c r="E20" s="309">
        <v>0</v>
      </c>
      <c r="F20" s="309">
        <v>0</v>
      </c>
      <c r="G20" s="309">
        <v>0</v>
      </c>
      <c r="H20" s="312"/>
      <c r="I20" s="309">
        <f t="shared" si="1"/>
        <v>0</v>
      </c>
      <c r="J20" s="309">
        <f t="shared" si="2"/>
        <v>0</v>
      </c>
      <c r="K20" s="309"/>
      <c r="L20" s="309">
        <v>0</v>
      </c>
      <c r="M20" s="309">
        <v>0</v>
      </c>
      <c r="N20" s="309">
        <v>0</v>
      </c>
      <c r="O20" s="309">
        <v>0</v>
      </c>
      <c r="P20" s="309">
        <v>0</v>
      </c>
      <c r="Q20" s="312"/>
      <c r="R20" s="309">
        <f t="shared" si="3"/>
        <v>0</v>
      </c>
      <c r="S20" s="309">
        <f t="shared" si="4"/>
        <v>0</v>
      </c>
      <c r="T20" s="309"/>
      <c r="U20" s="309">
        <v>0</v>
      </c>
      <c r="V20" s="309">
        <v>0</v>
      </c>
      <c r="W20" s="309">
        <v>0</v>
      </c>
      <c r="X20" s="309">
        <v>0</v>
      </c>
      <c r="Y20" s="309">
        <v>0</v>
      </c>
      <c r="Z20" s="309"/>
      <c r="AA20" s="309">
        <f t="shared" si="5"/>
        <v>0</v>
      </c>
      <c r="AB20" s="309">
        <f t="shared" si="6"/>
        <v>0</v>
      </c>
      <c r="AC20" s="309"/>
      <c r="AD20" s="309">
        <v>0</v>
      </c>
      <c r="AE20" s="309">
        <v>0</v>
      </c>
      <c r="AF20" s="309">
        <v>0</v>
      </c>
      <c r="AG20" s="309">
        <v>0</v>
      </c>
      <c r="AH20" s="309">
        <v>0</v>
      </c>
      <c r="AI20" s="309"/>
      <c r="AJ20" s="309">
        <f t="shared" si="7"/>
        <v>0</v>
      </c>
      <c r="AK20" s="309">
        <f t="shared" si="8"/>
        <v>0</v>
      </c>
      <c r="AL20" s="309"/>
      <c r="AM20" s="309">
        <v>492450</v>
      </c>
      <c r="AN20" s="309">
        <v>0</v>
      </c>
      <c r="AO20" s="309">
        <v>0</v>
      </c>
      <c r="AP20" s="309">
        <v>0</v>
      </c>
      <c r="AQ20" s="309">
        <v>0</v>
      </c>
      <c r="AR20" s="309"/>
      <c r="AS20" s="309">
        <f t="shared" si="9"/>
        <v>0</v>
      </c>
      <c r="AT20" s="309">
        <f t="shared" si="10"/>
        <v>492450</v>
      </c>
      <c r="AU20" s="309"/>
      <c r="AV20" s="309">
        <v>0</v>
      </c>
      <c r="AW20" s="309">
        <v>0</v>
      </c>
      <c r="AX20" s="309">
        <v>0</v>
      </c>
      <c r="AY20" s="309">
        <v>0</v>
      </c>
      <c r="AZ20" s="309">
        <v>0</v>
      </c>
      <c r="BA20" s="309"/>
      <c r="BB20" s="309">
        <f t="shared" si="11"/>
        <v>0</v>
      </c>
      <c r="BC20" s="309">
        <f t="shared" si="12"/>
        <v>0</v>
      </c>
      <c r="BD20" s="309"/>
      <c r="BE20" s="309">
        <v>0</v>
      </c>
      <c r="BF20" s="309">
        <v>0</v>
      </c>
      <c r="BG20" s="309">
        <v>0</v>
      </c>
      <c r="BH20" s="309">
        <v>0</v>
      </c>
      <c r="BI20" s="309">
        <v>0</v>
      </c>
      <c r="BJ20" s="309"/>
      <c r="BK20" s="309">
        <f t="shared" si="13"/>
        <v>0</v>
      </c>
      <c r="BL20" s="309">
        <f t="shared" si="14"/>
        <v>0</v>
      </c>
      <c r="BM20" s="309"/>
      <c r="BN20" s="309">
        <v>0</v>
      </c>
      <c r="BO20" s="309">
        <v>0</v>
      </c>
      <c r="BP20" s="309">
        <v>0</v>
      </c>
      <c r="BQ20" s="309">
        <v>0</v>
      </c>
      <c r="BR20" s="309">
        <v>0</v>
      </c>
      <c r="BS20" s="309"/>
      <c r="BT20" s="309">
        <f t="shared" si="15"/>
        <v>0</v>
      </c>
      <c r="BU20" s="309">
        <f t="shared" si="16"/>
        <v>0</v>
      </c>
      <c r="BV20" s="309"/>
      <c r="BW20" s="309">
        <v>0</v>
      </c>
      <c r="BX20" s="309">
        <v>0</v>
      </c>
      <c r="BY20" s="309">
        <v>0</v>
      </c>
      <c r="BZ20" s="309">
        <v>0</v>
      </c>
      <c r="CA20" s="309">
        <v>0</v>
      </c>
      <c r="CB20" s="309"/>
      <c r="CC20" s="309">
        <f t="shared" si="17"/>
        <v>0</v>
      </c>
      <c r="CD20" s="309">
        <f t="shared" si="18"/>
        <v>0</v>
      </c>
      <c r="CE20" s="309"/>
      <c r="CF20" s="309">
        <v>0</v>
      </c>
      <c r="CG20" s="309">
        <v>0</v>
      </c>
      <c r="CH20" s="309">
        <v>0</v>
      </c>
      <c r="CI20" s="309">
        <v>0</v>
      </c>
      <c r="CJ20" s="309">
        <v>0</v>
      </c>
      <c r="CK20" s="309"/>
      <c r="CL20" s="309">
        <f t="shared" si="19"/>
        <v>0</v>
      </c>
      <c r="CM20" s="309">
        <f t="shared" si="20"/>
        <v>0</v>
      </c>
      <c r="CN20" s="309"/>
      <c r="CO20" s="309">
        <v>0</v>
      </c>
      <c r="CP20" s="309">
        <v>0</v>
      </c>
      <c r="CQ20" s="309">
        <v>0</v>
      </c>
      <c r="CR20" s="309">
        <v>0</v>
      </c>
      <c r="CS20" s="309">
        <v>0</v>
      </c>
      <c r="CT20" s="309"/>
      <c r="CU20" s="309">
        <f t="shared" si="21"/>
        <v>0</v>
      </c>
      <c r="CV20" s="309">
        <f t="shared" si="22"/>
        <v>0</v>
      </c>
      <c r="CW20" s="309"/>
      <c r="CX20" s="309">
        <v>0</v>
      </c>
      <c r="CY20" s="309">
        <v>0</v>
      </c>
      <c r="CZ20" s="309">
        <v>0</v>
      </c>
      <c r="DA20" s="309">
        <v>0</v>
      </c>
      <c r="DB20" s="309">
        <v>0</v>
      </c>
      <c r="DC20" s="309"/>
      <c r="DD20" s="309">
        <f t="shared" si="23"/>
        <v>0</v>
      </c>
      <c r="DE20" s="309">
        <f t="shared" si="24"/>
        <v>0</v>
      </c>
      <c r="DF20" s="309"/>
      <c r="DG20" s="309">
        <f t="shared" si="25"/>
        <v>492450</v>
      </c>
      <c r="DH20" s="309">
        <f t="shared" si="0"/>
        <v>0</v>
      </c>
      <c r="DI20" s="309">
        <f t="shared" si="0"/>
        <v>0</v>
      </c>
      <c r="DJ20" s="309">
        <f t="shared" si="0"/>
        <v>0</v>
      </c>
      <c r="DK20" s="309">
        <f t="shared" si="0"/>
        <v>0</v>
      </c>
      <c r="DL20" s="309"/>
      <c r="DM20" s="309">
        <f t="shared" si="26"/>
        <v>0</v>
      </c>
      <c r="DN20" s="309">
        <f t="shared" si="27"/>
        <v>492450</v>
      </c>
      <c r="DO20" s="509"/>
    </row>
    <row r="21" spans="1:119" s="313" customFormat="1" ht="20.25" customHeight="1" x14ac:dyDescent="0.2">
      <c r="A21" s="307">
        <v>12</v>
      </c>
      <c r="B21" s="308" t="s">
        <v>706</v>
      </c>
      <c r="C21" s="309">
        <v>0</v>
      </c>
      <c r="D21" s="309">
        <v>0</v>
      </c>
      <c r="E21" s="309">
        <v>0</v>
      </c>
      <c r="F21" s="309">
        <v>0</v>
      </c>
      <c r="G21" s="309">
        <v>0</v>
      </c>
      <c r="H21" s="312"/>
      <c r="I21" s="309">
        <f t="shared" si="1"/>
        <v>0</v>
      </c>
      <c r="J21" s="309">
        <f t="shared" si="2"/>
        <v>0</v>
      </c>
      <c r="K21" s="309"/>
      <c r="L21" s="309">
        <v>0</v>
      </c>
      <c r="M21" s="309">
        <v>0</v>
      </c>
      <c r="N21" s="309">
        <v>0</v>
      </c>
      <c r="O21" s="309">
        <v>0</v>
      </c>
      <c r="P21" s="309">
        <v>0</v>
      </c>
      <c r="Q21" s="312"/>
      <c r="R21" s="309">
        <f t="shared" si="3"/>
        <v>0</v>
      </c>
      <c r="S21" s="309">
        <f t="shared" si="4"/>
        <v>0</v>
      </c>
      <c r="T21" s="309"/>
      <c r="U21" s="309">
        <v>99500</v>
      </c>
      <c r="V21" s="309">
        <v>0</v>
      </c>
      <c r="W21" s="309">
        <v>0</v>
      </c>
      <c r="X21" s="309">
        <v>3475</v>
      </c>
      <c r="Y21" s="309">
        <v>3475</v>
      </c>
      <c r="Z21" s="309"/>
      <c r="AA21" s="309">
        <f t="shared" si="5"/>
        <v>6950</v>
      </c>
      <c r="AB21" s="309">
        <f t="shared" si="6"/>
        <v>92550</v>
      </c>
      <c r="AC21" s="309"/>
      <c r="AD21" s="309">
        <v>1175000</v>
      </c>
      <c r="AE21" s="309">
        <v>0</v>
      </c>
      <c r="AF21" s="309">
        <v>0</v>
      </c>
      <c r="AG21" s="309">
        <v>0</v>
      </c>
      <c r="AH21" s="309">
        <v>0</v>
      </c>
      <c r="AI21" s="309"/>
      <c r="AJ21" s="309">
        <f t="shared" si="7"/>
        <v>0</v>
      </c>
      <c r="AK21" s="309">
        <f t="shared" si="8"/>
        <v>1175000</v>
      </c>
      <c r="AL21" s="309"/>
      <c r="AM21" s="309">
        <v>647600</v>
      </c>
      <c r="AN21" s="309">
        <v>0</v>
      </c>
      <c r="AO21" s="309">
        <v>0</v>
      </c>
      <c r="AP21" s="309">
        <v>5025</v>
      </c>
      <c r="AQ21" s="309">
        <v>5025</v>
      </c>
      <c r="AR21" s="309"/>
      <c r="AS21" s="309">
        <f t="shared" si="9"/>
        <v>10050</v>
      </c>
      <c r="AT21" s="309">
        <f t="shared" si="10"/>
        <v>637550</v>
      </c>
      <c r="AU21" s="309"/>
      <c r="AV21" s="309">
        <v>96900</v>
      </c>
      <c r="AW21" s="309">
        <v>0</v>
      </c>
      <c r="AX21" s="309">
        <v>0</v>
      </c>
      <c r="AY21" s="309">
        <v>4365</v>
      </c>
      <c r="AZ21" s="309">
        <v>4365</v>
      </c>
      <c r="BA21" s="309"/>
      <c r="BB21" s="309">
        <f t="shared" si="11"/>
        <v>8730</v>
      </c>
      <c r="BC21" s="309">
        <f t="shared" si="12"/>
        <v>88170</v>
      </c>
      <c r="BD21" s="309"/>
      <c r="BE21" s="309">
        <v>1072000</v>
      </c>
      <c r="BF21" s="309">
        <v>0</v>
      </c>
      <c r="BG21" s="309">
        <v>0</v>
      </c>
      <c r="BH21" s="309">
        <v>0</v>
      </c>
      <c r="BI21" s="309">
        <v>0</v>
      </c>
      <c r="BJ21" s="309"/>
      <c r="BK21" s="309">
        <f t="shared" si="13"/>
        <v>0</v>
      </c>
      <c r="BL21" s="309">
        <f t="shared" si="14"/>
        <v>1072000</v>
      </c>
      <c r="BM21" s="309"/>
      <c r="BN21" s="309">
        <v>2181150</v>
      </c>
      <c r="BO21" s="309">
        <v>0</v>
      </c>
      <c r="BP21" s="309">
        <v>0</v>
      </c>
      <c r="BQ21" s="309">
        <v>0</v>
      </c>
      <c r="BR21" s="309">
        <v>0</v>
      </c>
      <c r="BS21" s="309"/>
      <c r="BT21" s="309">
        <f t="shared" si="15"/>
        <v>0</v>
      </c>
      <c r="BU21" s="309">
        <f t="shared" si="16"/>
        <v>2181150</v>
      </c>
      <c r="BV21" s="309"/>
      <c r="BW21" s="309">
        <v>1906800</v>
      </c>
      <c r="BX21" s="309">
        <v>0</v>
      </c>
      <c r="BY21" s="309">
        <v>0</v>
      </c>
      <c r="BZ21" s="309">
        <v>181500</v>
      </c>
      <c r="CA21" s="309">
        <v>181500</v>
      </c>
      <c r="CB21" s="309"/>
      <c r="CC21" s="309">
        <f t="shared" si="17"/>
        <v>363000</v>
      </c>
      <c r="CD21" s="309">
        <f t="shared" si="18"/>
        <v>1543800</v>
      </c>
      <c r="CE21" s="309"/>
      <c r="CF21" s="309">
        <v>0</v>
      </c>
      <c r="CG21" s="309">
        <v>0</v>
      </c>
      <c r="CH21" s="309">
        <v>0</v>
      </c>
      <c r="CI21" s="309">
        <v>0</v>
      </c>
      <c r="CJ21" s="309">
        <v>0</v>
      </c>
      <c r="CK21" s="309"/>
      <c r="CL21" s="309">
        <f t="shared" si="19"/>
        <v>0</v>
      </c>
      <c r="CM21" s="309">
        <f t="shared" si="20"/>
        <v>0</v>
      </c>
      <c r="CN21" s="309"/>
      <c r="CO21" s="309">
        <v>0</v>
      </c>
      <c r="CP21" s="309">
        <v>0</v>
      </c>
      <c r="CQ21" s="309">
        <v>0</v>
      </c>
      <c r="CR21" s="309">
        <v>0</v>
      </c>
      <c r="CS21" s="309">
        <v>0</v>
      </c>
      <c r="CT21" s="309"/>
      <c r="CU21" s="309">
        <f t="shared" si="21"/>
        <v>0</v>
      </c>
      <c r="CV21" s="309">
        <f t="shared" si="22"/>
        <v>0</v>
      </c>
      <c r="CW21" s="309"/>
      <c r="CX21" s="309">
        <v>0</v>
      </c>
      <c r="CY21" s="309">
        <v>0</v>
      </c>
      <c r="CZ21" s="309">
        <v>0</v>
      </c>
      <c r="DA21" s="309">
        <v>0</v>
      </c>
      <c r="DB21" s="309">
        <v>0</v>
      </c>
      <c r="DC21" s="309"/>
      <c r="DD21" s="309">
        <f t="shared" si="23"/>
        <v>0</v>
      </c>
      <c r="DE21" s="309">
        <f t="shared" si="24"/>
        <v>0</v>
      </c>
      <c r="DF21" s="309"/>
      <c r="DG21" s="309">
        <f t="shared" si="25"/>
        <v>7178950</v>
      </c>
      <c r="DH21" s="309">
        <f t="shared" si="0"/>
        <v>0</v>
      </c>
      <c r="DI21" s="309">
        <f t="shared" si="0"/>
        <v>0</v>
      </c>
      <c r="DJ21" s="309">
        <f t="shared" si="0"/>
        <v>194365</v>
      </c>
      <c r="DK21" s="309">
        <f t="shared" si="0"/>
        <v>194365</v>
      </c>
      <c r="DL21" s="309"/>
      <c r="DM21" s="309">
        <f t="shared" si="26"/>
        <v>388730</v>
      </c>
      <c r="DN21" s="309">
        <f t="shared" si="27"/>
        <v>6790220</v>
      </c>
      <c r="DO21" s="509"/>
    </row>
    <row r="22" spans="1:119" s="313" customFormat="1" ht="20.25" customHeight="1" x14ac:dyDescent="0.2">
      <c r="A22" s="307">
        <v>13</v>
      </c>
      <c r="B22" s="308" t="s">
        <v>526</v>
      </c>
      <c r="C22" s="309">
        <v>0</v>
      </c>
      <c r="D22" s="309">
        <v>0</v>
      </c>
      <c r="E22" s="309">
        <v>0</v>
      </c>
      <c r="F22" s="309">
        <v>0</v>
      </c>
      <c r="G22" s="309">
        <v>0</v>
      </c>
      <c r="H22" s="312"/>
      <c r="I22" s="309">
        <f t="shared" si="1"/>
        <v>0</v>
      </c>
      <c r="J22" s="309">
        <f t="shared" si="2"/>
        <v>0</v>
      </c>
      <c r="K22" s="309"/>
      <c r="L22" s="309">
        <v>50000</v>
      </c>
      <c r="M22" s="309">
        <v>2500</v>
      </c>
      <c r="N22" s="309">
        <v>2500</v>
      </c>
      <c r="O22" s="309">
        <v>0</v>
      </c>
      <c r="P22" s="309">
        <v>0</v>
      </c>
      <c r="Q22" s="312"/>
      <c r="R22" s="309">
        <f t="shared" si="3"/>
        <v>5000</v>
      </c>
      <c r="S22" s="309">
        <f t="shared" si="4"/>
        <v>45000</v>
      </c>
      <c r="T22" s="309"/>
      <c r="U22" s="309">
        <v>0</v>
      </c>
      <c r="V22" s="309">
        <v>0</v>
      </c>
      <c r="W22" s="309">
        <v>0</v>
      </c>
      <c r="X22" s="309">
        <v>0</v>
      </c>
      <c r="Y22" s="309">
        <v>0</v>
      </c>
      <c r="Z22" s="309"/>
      <c r="AA22" s="309">
        <f t="shared" si="5"/>
        <v>0</v>
      </c>
      <c r="AB22" s="309">
        <f t="shared" si="6"/>
        <v>0</v>
      </c>
      <c r="AC22" s="309"/>
      <c r="AD22" s="309">
        <v>0</v>
      </c>
      <c r="AE22" s="309">
        <v>0</v>
      </c>
      <c r="AF22" s="309">
        <v>0</v>
      </c>
      <c r="AG22" s="309">
        <v>0</v>
      </c>
      <c r="AH22" s="309">
        <v>0</v>
      </c>
      <c r="AI22" s="309"/>
      <c r="AJ22" s="309">
        <f t="shared" si="7"/>
        <v>0</v>
      </c>
      <c r="AK22" s="309">
        <f t="shared" si="8"/>
        <v>0</v>
      </c>
      <c r="AL22" s="309"/>
      <c r="AM22" s="309">
        <v>104500</v>
      </c>
      <c r="AN22" s="309">
        <v>0</v>
      </c>
      <c r="AO22" s="309">
        <v>0</v>
      </c>
      <c r="AP22" s="309">
        <v>5225</v>
      </c>
      <c r="AQ22" s="309">
        <v>5225</v>
      </c>
      <c r="AR22" s="309"/>
      <c r="AS22" s="309">
        <f t="shared" si="9"/>
        <v>10450</v>
      </c>
      <c r="AT22" s="309">
        <f t="shared" si="10"/>
        <v>94050</v>
      </c>
      <c r="AU22" s="309"/>
      <c r="AV22" s="309">
        <v>0</v>
      </c>
      <c r="AW22" s="309">
        <v>0</v>
      </c>
      <c r="AX22" s="309">
        <v>0</v>
      </c>
      <c r="AY22" s="309">
        <v>0</v>
      </c>
      <c r="AZ22" s="309">
        <v>0</v>
      </c>
      <c r="BA22" s="309"/>
      <c r="BB22" s="309">
        <f t="shared" si="11"/>
        <v>0</v>
      </c>
      <c r="BC22" s="309">
        <f t="shared" si="12"/>
        <v>0</v>
      </c>
      <c r="BD22" s="309"/>
      <c r="BE22" s="309">
        <v>0</v>
      </c>
      <c r="BF22" s="309">
        <v>0</v>
      </c>
      <c r="BG22" s="309">
        <v>0</v>
      </c>
      <c r="BH22" s="309">
        <v>0</v>
      </c>
      <c r="BI22" s="309">
        <v>0</v>
      </c>
      <c r="BJ22" s="309"/>
      <c r="BK22" s="309">
        <f t="shared" si="13"/>
        <v>0</v>
      </c>
      <c r="BL22" s="309">
        <f t="shared" si="14"/>
        <v>0</v>
      </c>
      <c r="BM22" s="309"/>
      <c r="BN22" s="309">
        <v>0</v>
      </c>
      <c r="BO22" s="309">
        <v>0</v>
      </c>
      <c r="BP22" s="309">
        <v>0</v>
      </c>
      <c r="BQ22" s="309">
        <v>0</v>
      </c>
      <c r="BR22" s="309">
        <v>0</v>
      </c>
      <c r="BS22" s="309"/>
      <c r="BT22" s="309">
        <f t="shared" si="15"/>
        <v>0</v>
      </c>
      <c r="BU22" s="309">
        <f t="shared" si="16"/>
        <v>0</v>
      </c>
      <c r="BV22" s="309"/>
      <c r="BW22" s="309">
        <v>104500</v>
      </c>
      <c r="BX22" s="309">
        <v>0</v>
      </c>
      <c r="BY22" s="309">
        <v>0</v>
      </c>
      <c r="BZ22" s="309">
        <v>4100</v>
      </c>
      <c r="CA22" s="309">
        <v>4100</v>
      </c>
      <c r="CB22" s="309"/>
      <c r="CC22" s="309">
        <f t="shared" si="17"/>
        <v>8200</v>
      </c>
      <c r="CD22" s="309">
        <f t="shared" si="18"/>
        <v>96300</v>
      </c>
      <c r="CE22" s="309"/>
      <c r="CF22" s="309">
        <v>0</v>
      </c>
      <c r="CG22" s="309">
        <v>0</v>
      </c>
      <c r="CH22" s="309">
        <v>0</v>
      </c>
      <c r="CI22" s="309">
        <v>0</v>
      </c>
      <c r="CJ22" s="309">
        <v>0</v>
      </c>
      <c r="CK22" s="309"/>
      <c r="CL22" s="309">
        <f t="shared" si="19"/>
        <v>0</v>
      </c>
      <c r="CM22" s="309">
        <f t="shared" si="20"/>
        <v>0</v>
      </c>
      <c r="CN22" s="309"/>
      <c r="CO22" s="309">
        <v>0</v>
      </c>
      <c r="CP22" s="309">
        <v>0</v>
      </c>
      <c r="CQ22" s="309">
        <v>0</v>
      </c>
      <c r="CR22" s="309">
        <v>0</v>
      </c>
      <c r="CS22" s="309">
        <v>0</v>
      </c>
      <c r="CT22" s="309"/>
      <c r="CU22" s="309">
        <f t="shared" si="21"/>
        <v>0</v>
      </c>
      <c r="CV22" s="309">
        <f t="shared" si="22"/>
        <v>0</v>
      </c>
      <c r="CW22" s="309"/>
      <c r="CX22" s="309">
        <v>0</v>
      </c>
      <c r="CY22" s="309">
        <v>0</v>
      </c>
      <c r="CZ22" s="309">
        <v>0</v>
      </c>
      <c r="DA22" s="309">
        <v>0</v>
      </c>
      <c r="DB22" s="309">
        <v>0</v>
      </c>
      <c r="DC22" s="309"/>
      <c r="DD22" s="309">
        <f t="shared" si="23"/>
        <v>0</v>
      </c>
      <c r="DE22" s="309">
        <f t="shared" si="24"/>
        <v>0</v>
      </c>
      <c r="DF22" s="309"/>
      <c r="DG22" s="309">
        <f t="shared" si="25"/>
        <v>259000</v>
      </c>
      <c r="DH22" s="309">
        <f t="shared" si="0"/>
        <v>2500</v>
      </c>
      <c r="DI22" s="309">
        <f t="shared" si="0"/>
        <v>2500</v>
      </c>
      <c r="DJ22" s="309">
        <f t="shared" si="0"/>
        <v>9325</v>
      </c>
      <c r="DK22" s="309">
        <f t="shared" si="0"/>
        <v>9325</v>
      </c>
      <c r="DL22" s="309"/>
      <c r="DM22" s="309">
        <f t="shared" si="26"/>
        <v>23650</v>
      </c>
      <c r="DN22" s="309">
        <f t="shared" si="27"/>
        <v>235350</v>
      </c>
      <c r="DO22" s="509"/>
    </row>
    <row r="23" spans="1:119" s="317" customFormat="1" ht="21" x14ac:dyDescent="0.2">
      <c r="A23" s="307">
        <v>14</v>
      </c>
      <c r="B23" s="308" t="s">
        <v>2554</v>
      </c>
      <c r="C23" s="309">
        <v>0</v>
      </c>
      <c r="D23" s="309">
        <v>0</v>
      </c>
      <c r="E23" s="309">
        <v>0</v>
      </c>
      <c r="F23" s="309">
        <v>0</v>
      </c>
      <c r="G23" s="309">
        <v>0</v>
      </c>
      <c r="H23" s="312"/>
      <c r="I23" s="309">
        <f t="shared" si="1"/>
        <v>0</v>
      </c>
      <c r="J23" s="309">
        <f t="shared" si="2"/>
        <v>0</v>
      </c>
      <c r="K23" s="309"/>
      <c r="L23" s="309">
        <v>0</v>
      </c>
      <c r="M23" s="309">
        <v>0</v>
      </c>
      <c r="N23" s="309">
        <v>0</v>
      </c>
      <c r="O23" s="309">
        <v>0</v>
      </c>
      <c r="P23" s="309">
        <v>0</v>
      </c>
      <c r="Q23" s="312"/>
      <c r="R23" s="309">
        <f t="shared" si="3"/>
        <v>0</v>
      </c>
      <c r="S23" s="309">
        <f t="shared" si="4"/>
        <v>0</v>
      </c>
      <c r="T23" s="309"/>
      <c r="U23" s="309">
        <v>0</v>
      </c>
      <c r="V23" s="309">
        <v>0</v>
      </c>
      <c r="W23" s="309">
        <v>0</v>
      </c>
      <c r="X23" s="309">
        <v>0</v>
      </c>
      <c r="Y23" s="309">
        <v>0</v>
      </c>
      <c r="Z23" s="309"/>
      <c r="AA23" s="309">
        <f t="shared" si="5"/>
        <v>0</v>
      </c>
      <c r="AB23" s="309">
        <f t="shared" si="6"/>
        <v>0</v>
      </c>
      <c r="AC23" s="309"/>
      <c r="AD23" s="309">
        <v>0</v>
      </c>
      <c r="AE23" s="309">
        <v>0</v>
      </c>
      <c r="AF23" s="309">
        <v>0</v>
      </c>
      <c r="AG23" s="309">
        <v>0</v>
      </c>
      <c r="AH23" s="309">
        <v>0</v>
      </c>
      <c r="AI23" s="309"/>
      <c r="AJ23" s="309">
        <f t="shared" si="7"/>
        <v>0</v>
      </c>
      <c r="AK23" s="309">
        <f t="shared" si="8"/>
        <v>0</v>
      </c>
      <c r="AL23" s="309"/>
      <c r="AM23" s="309">
        <v>1221282</v>
      </c>
      <c r="AN23" s="309">
        <v>0</v>
      </c>
      <c r="AO23" s="309">
        <v>0</v>
      </c>
      <c r="AP23" s="309">
        <v>0</v>
      </c>
      <c r="AQ23" s="309">
        <v>0</v>
      </c>
      <c r="AR23" s="309"/>
      <c r="AS23" s="309">
        <f t="shared" si="9"/>
        <v>0</v>
      </c>
      <c r="AT23" s="309">
        <f t="shared" si="10"/>
        <v>1221282</v>
      </c>
      <c r="AU23" s="309"/>
      <c r="AV23" s="309">
        <v>0</v>
      </c>
      <c r="AW23" s="309">
        <v>0</v>
      </c>
      <c r="AX23" s="309">
        <v>0</v>
      </c>
      <c r="AY23" s="309">
        <v>0</v>
      </c>
      <c r="AZ23" s="309">
        <v>0</v>
      </c>
      <c r="BA23" s="309"/>
      <c r="BB23" s="309">
        <f t="shared" si="11"/>
        <v>0</v>
      </c>
      <c r="BC23" s="309">
        <f t="shared" si="12"/>
        <v>0</v>
      </c>
      <c r="BD23" s="309"/>
      <c r="BE23" s="309">
        <v>0</v>
      </c>
      <c r="BF23" s="309">
        <v>0</v>
      </c>
      <c r="BG23" s="309">
        <v>0</v>
      </c>
      <c r="BH23" s="309">
        <v>0</v>
      </c>
      <c r="BI23" s="309">
        <v>0</v>
      </c>
      <c r="BJ23" s="309"/>
      <c r="BK23" s="309">
        <f t="shared" si="13"/>
        <v>0</v>
      </c>
      <c r="BL23" s="309">
        <f t="shared" si="14"/>
        <v>0</v>
      </c>
      <c r="BM23" s="309"/>
      <c r="BN23" s="309">
        <v>3406400</v>
      </c>
      <c r="BO23" s="309">
        <v>0</v>
      </c>
      <c r="BP23" s="309">
        <v>0</v>
      </c>
      <c r="BQ23" s="309">
        <v>0</v>
      </c>
      <c r="BR23" s="309">
        <v>0</v>
      </c>
      <c r="BS23" s="309"/>
      <c r="BT23" s="309">
        <f t="shared" si="15"/>
        <v>0</v>
      </c>
      <c r="BU23" s="309">
        <f t="shared" si="16"/>
        <v>3406400</v>
      </c>
      <c r="BV23" s="309"/>
      <c r="BW23" s="309">
        <v>0</v>
      </c>
      <c r="BX23" s="309">
        <v>0</v>
      </c>
      <c r="BY23" s="309">
        <v>0</v>
      </c>
      <c r="BZ23" s="309">
        <v>0</v>
      </c>
      <c r="CA23" s="309">
        <v>0</v>
      </c>
      <c r="CB23" s="309"/>
      <c r="CC23" s="309">
        <f t="shared" si="17"/>
        <v>0</v>
      </c>
      <c r="CD23" s="309">
        <f t="shared" si="18"/>
        <v>0</v>
      </c>
      <c r="CE23" s="309"/>
      <c r="CF23" s="309">
        <v>0</v>
      </c>
      <c r="CG23" s="309">
        <v>0</v>
      </c>
      <c r="CH23" s="309">
        <v>0</v>
      </c>
      <c r="CI23" s="309">
        <v>0</v>
      </c>
      <c r="CJ23" s="309">
        <v>0</v>
      </c>
      <c r="CK23" s="309"/>
      <c r="CL23" s="309">
        <f t="shared" si="19"/>
        <v>0</v>
      </c>
      <c r="CM23" s="309">
        <f t="shared" si="20"/>
        <v>0</v>
      </c>
      <c r="CN23" s="309"/>
      <c r="CO23" s="309">
        <v>0</v>
      </c>
      <c r="CP23" s="309">
        <v>0</v>
      </c>
      <c r="CQ23" s="309">
        <v>0</v>
      </c>
      <c r="CR23" s="309">
        <v>0</v>
      </c>
      <c r="CS23" s="309">
        <v>0</v>
      </c>
      <c r="CT23" s="309"/>
      <c r="CU23" s="309">
        <f t="shared" si="21"/>
        <v>0</v>
      </c>
      <c r="CV23" s="309">
        <f t="shared" si="22"/>
        <v>0</v>
      </c>
      <c r="CW23" s="309"/>
      <c r="CX23" s="309">
        <v>0</v>
      </c>
      <c r="CY23" s="309">
        <v>0</v>
      </c>
      <c r="CZ23" s="309">
        <v>0</v>
      </c>
      <c r="DA23" s="309">
        <v>0</v>
      </c>
      <c r="DB23" s="309">
        <v>0</v>
      </c>
      <c r="DC23" s="309"/>
      <c r="DD23" s="309">
        <f t="shared" si="23"/>
        <v>0</v>
      </c>
      <c r="DE23" s="309">
        <f t="shared" si="24"/>
        <v>0</v>
      </c>
      <c r="DF23" s="309"/>
      <c r="DG23" s="309">
        <f t="shared" si="25"/>
        <v>4627682</v>
      </c>
      <c r="DH23" s="309">
        <f t="shared" si="25"/>
        <v>0</v>
      </c>
      <c r="DI23" s="309">
        <f t="shared" si="25"/>
        <v>0</v>
      </c>
      <c r="DJ23" s="309">
        <f t="shared" si="25"/>
        <v>0</v>
      </c>
      <c r="DK23" s="309">
        <f t="shared" si="25"/>
        <v>0</v>
      </c>
      <c r="DL23" s="309"/>
      <c r="DM23" s="309">
        <f t="shared" si="26"/>
        <v>0</v>
      </c>
      <c r="DN23" s="309">
        <f t="shared" si="27"/>
        <v>4627682</v>
      </c>
      <c r="DO23" s="509"/>
    </row>
    <row r="24" spans="1:119" s="313" customFormat="1" ht="20.25" customHeight="1" x14ac:dyDescent="0.2">
      <c r="A24" s="307">
        <v>15</v>
      </c>
      <c r="B24" s="308" t="s">
        <v>2149</v>
      </c>
      <c r="C24" s="309">
        <v>0</v>
      </c>
      <c r="D24" s="309">
        <v>0</v>
      </c>
      <c r="E24" s="309">
        <v>0</v>
      </c>
      <c r="F24" s="309">
        <v>0</v>
      </c>
      <c r="G24" s="309">
        <v>0</v>
      </c>
      <c r="H24" s="312"/>
      <c r="I24" s="309">
        <f t="shared" si="1"/>
        <v>0</v>
      </c>
      <c r="J24" s="309">
        <f t="shared" si="2"/>
        <v>0</v>
      </c>
      <c r="K24" s="309"/>
      <c r="L24" s="309">
        <v>0</v>
      </c>
      <c r="M24" s="309">
        <v>0</v>
      </c>
      <c r="N24" s="309">
        <v>0</v>
      </c>
      <c r="O24" s="309">
        <v>0</v>
      </c>
      <c r="P24" s="309">
        <v>0</v>
      </c>
      <c r="Q24" s="312"/>
      <c r="R24" s="309">
        <f t="shared" si="3"/>
        <v>0</v>
      </c>
      <c r="S24" s="309">
        <f t="shared" si="4"/>
        <v>0</v>
      </c>
      <c r="T24" s="309"/>
      <c r="U24" s="309">
        <v>0</v>
      </c>
      <c r="V24" s="309">
        <v>0</v>
      </c>
      <c r="W24" s="309">
        <v>0</v>
      </c>
      <c r="X24" s="309">
        <v>0</v>
      </c>
      <c r="Y24" s="309">
        <v>0</v>
      </c>
      <c r="Z24" s="309"/>
      <c r="AA24" s="309">
        <f t="shared" si="5"/>
        <v>0</v>
      </c>
      <c r="AB24" s="309">
        <f t="shared" si="6"/>
        <v>0</v>
      </c>
      <c r="AC24" s="309"/>
      <c r="AD24" s="309">
        <v>0</v>
      </c>
      <c r="AE24" s="309">
        <v>0</v>
      </c>
      <c r="AF24" s="309">
        <v>0</v>
      </c>
      <c r="AG24" s="309">
        <v>0</v>
      </c>
      <c r="AH24" s="309">
        <v>0</v>
      </c>
      <c r="AI24" s="309"/>
      <c r="AJ24" s="309">
        <f t="shared" si="7"/>
        <v>0</v>
      </c>
      <c r="AK24" s="309">
        <f t="shared" si="8"/>
        <v>0</v>
      </c>
      <c r="AL24" s="309"/>
      <c r="AM24" s="309">
        <v>0</v>
      </c>
      <c r="AN24" s="309">
        <v>0</v>
      </c>
      <c r="AO24" s="309">
        <v>0</v>
      </c>
      <c r="AP24" s="309">
        <v>0</v>
      </c>
      <c r="AQ24" s="309">
        <v>0</v>
      </c>
      <c r="AR24" s="309"/>
      <c r="AS24" s="309">
        <f t="shared" si="9"/>
        <v>0</v>
      </c>
      <c r="AT24" s="309">
        <f t="shared" si="10"/>
        <v>0</v>
      </c>
      <c r="AU24" s="309"/>
      <c r="AV24" s="309">
        <v>0</v>
      </c>
      <c r="AW24" s="309">
        <v>0</v>
      </c>
      <c r="AX24" s="309">
        <v>0</v>
      </c>
      <c r="AY24" s="309">
        <v>0</v>
      </c>
      <c r="AZ24" s="309">
        <v>0</v>
      </c>
      <c r="BA24" s="309"/>
      <c r="BB24" s="309">
        <f t="shared" si="11"/>
        <v>0</v>
      </c>
      <c r="BC24" s="309">
        <f t="shared" si="12"/>
        <v>0</v>
      </c>
      <c r="BD24" s="309"/>
      <c r="BE24" s="309">
        <v>0</v>
      </c>
      <c r="BF24" s="309">
        <v>0</v>
      </c>
      <c r="BG24" s="309">
        <v>0</v>
      </c>
      <c r="BH24" s="309">
        <v>0</v>
      </c>
      <c r="BI24" s="309">
        <v>0</v>
      </c>
      <c r="BJ24" s="309"/>
      <c r="BK24" s="309">
        <f t="shared" si="13"/>
        <v>0</v>
      </c>
      <c r="BL24" s="309">
        <f t="shared" si="14"/>
        <v>0</v>
      </c>
      <c r="BM24" s="309"/>
      <c r="BN24" s="309">
        <v>0</v>
      </c>
      <c r="BO24" s="309">
        <v>0</v>
      </c>
      <c r="BP24" s="309">
        <v>0</v>
      </c>
      <c r="BQ24" s="309">
        <v>0</v>
      </c>
      <c r="BR24" s="309">
        <v>0</v>
      </c>
      <c r="BS24" s="309"/>
      <c r="BT24" s="309">
        <f t="shared" si="15"/>
        <v>0</v>
      </c>
      <c r="BU24" s="309">
        <f t="shared" si="16"/>
        <v>0</v>
      </c>
      <c r="BV24" s="309"/>
      <c r="BW24" s="309">
        <v>3000000</v>
      </c>
      <c r="BX24" s="309">
        <v>0</v>
      </c>
      <c r="BY24" s="309">
        <v>0</v>
      </c>
      <c r="BZ24" s="309">
        <v>0</v>
      </c>
      <c r="CA24" s="309">
        <v>0</v>
      </c>
      <c r="CB24" s="309"/>
      <c r="CC24" s="309">
        <f t="shared" si="17"/>
        <v>0</v>
      </c>
      <c r="CD24" s="309">
        <f t="shared" si="18"/>
        <v>3000000</v>
      </c>
      <c r="CE24" s="309"/>
      <c r="CF24" s="309">
        <v>0</v>
      </c>
      <c r="CG24" s="309">
        <v>0</v>
      </c>
      <c r="CH24" s="309">
        <v>0</v>
      </c>
      <c r="CI24" s="309">
        <v>0</v>
      </c>
      <c r="CJ24" s="309">
        <v>0</v>
      </c>
      <c r="CK24" s="309"/>
      <c r="CL24" s="309">
        <f t="shared" si="19"/>
        <v>0</v>
      </c>
      <c r="CM24" s="309">
        <f t="shared" si="20"/>
        <v>0</v>
      </c>
      <c r="CN24" s="309"/>
      <c r="CO24" s="309">
        <v>0</v>
      </c>
      <c r="CP24" s="309">
        <v>0</v>
      </c>
      <c r="CQ24" s="309">
        <v>0</v>
      </c>
      <c r="CR24" s="309">
        <v>0</v>
      </c>
      <c r="CS24" s="309">
        <v>0</v>
      </c>
      <c r="CT24" s="309"/>
      <c r="CU24" s="309">
        <f t="shared" si="21"/>
        <v>0</v>
      </c>
      <c r="CV24" s="309">
        <f t="shared" si="22"/>
        <v>0</v>
      </c>
      <c r="CW24" s="309"/>
      <c r="CX24" s="309">
        <v>0</v>
      </c>
      <c r="CY24" s="309">
        <v>0</v>
      </c>
      <c r="CZ24" s="309">
        <v>0</v>
      </c>
      <c r="DA24" s="309">
        <v>0</v>
      </c>
      <c r="DB24" s="309">
        <v>0</v>
      </c>
      <c r="DC24" s="309"/>
      <c r="DD24" s="309">
        <f t="shared" si="23"/>
        <v>0</v>
      </c>
      <c r="DE24" s="309">
        <f t="shared" si="24"/>
        <v>0</v>
      </c>
      <c r="DF24" s="309"/>
      <c r="DG24" s="309">
        <f t="shared" si="25"/>
        <v>3000000</v>
      </c>
      <c r="DH24" s="309">
        <f t="shared" si="25"/>
        <v>0</v>
      </c>
      <c r="DI24" s="309">
        <f t="shared" si="25"/>
        <v>0</v>
      </c>
      <c r="DJ24" s="309">
        <f t="shared" si="25"/>
        <v>0</v>
      </c>
      <c r="DK24" s="309">
        <f t="shared" si="25"/>
        <v>0</v>
      </c>
      <c r="DL24" s="309"/>
      <c r="DM24" s="309">
        <f t="shared" si="26"/>
        <v>0</v>
      </c>
      <c r="DN24" s="309">
        <f t="shared" si="27"/>
        <v>3000000</v>
      </c>
      <c r="DO24" s="509"/>
    </row>
    <row r="25" spans="1:119" s="317" customFormat="1" ht="21" x14ac:dyDescent="0.2">
      <c r="A25" s="307">
        <v>16</v>
      </c>
      <c r="B25" s="315" t="s">
        <v>2467</v>
      </c>
      <c r="C25" s="309">
        <v>0</v>
      </c>
      <c r="D25" s="309">
        <v>0</v>
      </c>
      <c r="E25" s="309">
        <v>0</v>
      </c>
      <c r="F25" s="309">
        <v>0</v>
      </c>
      <c r="G25" s="309">
        <v>0</v>
      </c>
      <c r="H25" s="316"/>
      <c r="I25" s="309">
        <f t="shared" si="1"/>
        <v>0</v>
      </c>
      <c r="J25" s="309">
        <f t="shared" si="2"/>
        <v>0</v>
      </c>
      <c r="K25" s="309"/>
      <c r="L25" s="309">
        <v>0</v>
      </c>
      <c r="M25" s="309">
        <v>0</v>
      </c>
      <c r="N25" s="309">
        <v>0</v>
      </c>
      <c r="O25" s="309">
        <v>0</v>
      </c>
      <c r="P25" s="309">
        <v>0</v>
      </c>
      <c r="Q25" s="316"/>
      <c r="R25" s="309">
        <f t="shared" si="3"/>
        <v>0</v>
      </c>
      <c r="S25" s="309">
        <f t="shared" si="4"/>
        <v>0</v>
      </c>
      <c r="T25" s="309"/>
      <c r="U25" s="309">
        <v>0</v>
      </c>
      <c r="V25" s="309">
        <v>0</v>
      </c>
      <c r="W25" s="309">
        <v>0</v>
      </c>
      <c r="X25" s="309">
        <v>0</v>
      </c>
      <c r="Y25" s="309">
        <v>0</v>
      </c>
      <c r="Z25" s="309"/>
      <c r="AA25" s="309">
        <f t="shared" si="5"/>
        <v>0</v>
      </c>
      <c r="AB25" s="309">
        <f t="shared" si="6"/>
        <v>0</v>
      </c>
      <c r="AC25" s="309"/>
      <c r="AD25" s="309">
        <v>0</v>
      </c>
      <c r="AE25" s="309">
        <v>0</v>
      </c>
      <c r="AF25" s="309">
        <v>0</v>
      </c>
      <c r="AG25" s="309">
        <v>0</v>
      </c>
      <c r="AH25" s="309">
        <v>0</v>
      </c>
      <c r="AI25" s="309"/>
      <c r="AJ25" s="309">
        <f t="shared" si="7"/>
        <v>0</v>
      </c>
      <c r="AK25" s="309">
        <f t="shared" si="8"/>
        <v>0</v>
      </c>
      <c r="AL25" s="309"/>
      <c r="AM25" s="309">
        <v>0</v>
      </c>
      <c r="AN25" s="309">
        <v>0</v>
      </c>
      <c r="AO25" s="309">
        <v>0</v>
      </c>
      <c r="AP25" s="309">
        <v>0</v>
      </c>
      <c r="AQ25" s="309">
        <v>0</v>
      </c>
      <c r="AR25" s="309"/>
      <c r="AS25" s="309">
        <f t="shared" si="9"/>
        <v>0</v>
      </c>
      <c r="AT25" s="309">
        <f t="shared" si="10"/>
        <v>0</v>
      </c>
      <c r="AU25" s="309"/>
      <c r="AV25" s="309">
        <v>0</v>
      </c>
      <c r="AW25" s="309">
        <v>0</v>
      </c>
      <c r="AX25" s="309">
        <v>0</v>
      </c>
      <c r="AY25" s="309">
        <v>0</v>
      </c>
      <c r="AZ25" s="309">
        <v>0</v>
      </c>
      <c r="BA25" s="309"/>
      <c r="BB25" s="309">
        <f t="shared" si="11"/>
        <v>0</v>
      </c>
      <c r="BC25" s="309">
        <f t="shared" si="12"/>
        <v>0</v>
      </c>
      <c r="BD25" s="309"/>
      <c r="BE25" s="309">
        <v>0</v>
      </c>
      <c r="BF25" s="309">
        <v>0</v>
      </c>
      <c r="BG25" s="309">
        <v>0</v>
      </c>
      <c r="BH25" s="309">
        <v>0</v>
      </c>
      <c r="BI25" s="309">
        <v>0</v>
      </c>
      <c r="BJ25" s="309"/>
      <c r="BK25" s="309">
        <f t="shared" si="13"/>
        <v>0</v>
      </c>
      <c r="BL25" s="309">
        <f t="shared" si="14"/>
        <v>0</v>
      </c>
      <c r="BM25" s="309"/>
      <c r="BN25" s="309">
        <v>0</v>
      </c>
      <c r="BO25" s="309">
        <v>0</v>
      </c>
      <c r="BP25" s="309">
        <v>0</v>
      </c>
      <c r="BQ25" s="309">
        <v>0</v>
      </c>
      <c r="BR25" s="309">
        <v>0</v>
      </c>
      <c r="BS25" s="309"/>
      <c r="BT25" s="309">
        <f t="shared" si="15"/>
        <v>0</v>
      </c>
      <c r="BU25" s="309">
        <f t="shared" si="16"/>
        <v>0</v>
      </c>
      <c r="BV25" s="309"/>
      <c r="BW25" s="309">
        <v>162900</v>
      </c>
      <c r="BX25" s="309">
        <v>0</v>
      </c>
      <c r="BY25" s="309">
        <v>0</v>
      </c>
      <c r="BZ25" s="309">
        <v>0</v>
      </c>
      <c r="CA25" s="309">
        <v>42900</v>
      </c>
      <c r="CB25" s="309"/>
      <c r="CC25" s="309">
        <f t="shared" si="17"/>
        <v>42900</v>
      </c>
      <c r="CD25" s="309">
        <f t="shared" si="18"/>
        <v>120000</v>
      </c>
      <c r="CE25" s="309"/>
      <c r="CF25" s="309">
        <v>0</v>
      </c>
      <c r="CG25" s="309">
        <v>0</v>
      </c>
      <c r="CH25" s="309">
        <v>0</v>
      </c>
      <c r="CI25" s="309">
        <v>0</v>
      </c>
      <c r="CJ25" s="309">
        <v>0</v>
      </c>
      <c r="CK25" s="309"/>
      <c r="CL25" s="309">
        <f t="shared" si="19"/>
        <v>0</v>
      </c>
      <c r="CM25" s="309">
        <f t="shared" si="20"/>
        <v>0</v>
      </c>
      <c r="CN25" s="309"/>
      <c r="CO25" s="309">
        <v>0</v>
      </c>
      <c r="CP25" s="309">
        <v>0</v>
      </c>
      <c r="CQ25" s="309">
        <v>0</v>
      </c>
      <c r="CR25" s="309">
        <v>0</v>
      </c>
      <c r="CS25" s="309">
        <v>0</v>
      </c>
      <c r="CT25" s="309"/>
      <c r="CU25" s="309">
        <f t="shared" si="21"/>
        <v>0</v>
      </c>
      <c r="CV25" s="309">
        <f t="shared" si="22"/>
        <v>0</v>
      </c>
      <c r="CW25" s="309"/>
      <c r="CX25" s="309">
        <v>0</v>
      </c>
      <c r="CY25" s="309">
        <v>0</v>
      </c>
      <c r="CZ25" s="309">
        <v>0</v>
      </c>
      <c r="DA25" s="309">
        <v>0</v>
      </c>
      <c r="DB25" s="309">
        <v>0</v>
      </c>
      <c r="DC25" s="309"/>
      <c r="DD25" s="309">
        <f t="shared" si="23"/>
        <v>0</v>
      </c>
      <c r="DE25" s="309">
        <f t="shared" si="24"/>
        <v>0</v>
      </c>
      <c r="DF25" s="309"/>
      <c r="DG25" s="309">
        <f t="shared" si="25"/>
        <v>162900</v>
      </c>
      <c r="DH25" s="309">
        <f t="shared" si="25"/>
        <v>0</v>
      </c>
      <c r="DI25" s="309">
        <f t="shared" si="25"/>
        <v>0</v>
      </c>
      <c r="DJ25" s="309">
        <f t="shared" si="25"/>
        <v>0</v>
      </c>
      <c r="DK25" s="309">
        <f t="shared" si="25"/>
        <v>42900</v>
      </c>
      <c r="DL25" s="309"/>
      <c r="DM25" s="309">
        <f t="shared" si="26"/>
        <v>42900</v>
      </c>
      <c r="DN25" s="309">
        <f t="shared" si="27"/>
        <v>120000</v>
      </c>
      <c r="DO25" s="509"/>
    </row>
    <row r="26" spans="1:119" s="322" customFormat="1" ht="21" hidden="1" x14ac:dyDescent="0.45">
      <c r="A26" s="307">
        <v>17</v>
      </c>
      <c r="B26" s="315" t="s">
        <v>2555</v>
      </c>
      <c r="C26" s="309">
        <v>0</v>
      </c>
      <c r="D26" s="309">
        <v>0</v>
      </c>
      <c r="E26" s="309">
        <v>0</v>
      </c>
      <c r="F26" s="309">
        <v>0</v>
      </c>
      <c r="G26" s="309">
        <v>0</v>
      </c>
      <c r="H26" s="421"/>
      <c r="I26" s="309">
        <f t="shared" si="1"/>
        <v>0</v>
      </c>
      <c r="J26" s="309">
        <f t="shared" si="2"/>
        <v>0</v>
      </c>
      <c r="K26" s="422"/>
      <c r="L26" s="309">
        <v>0</v>
      </c>
      <c r="M26" s="309">
        <v>0</v>
      </c>
      <c r="N26" s="309">
        <v>0</v>
      </c>
      <c r="O26" s="309">
        <v>0</v>
      </c>
      <c r="P26" s="309">
        <v>0</v>
      </c>
      <c r="Q26" s="421"/>
      <c r="R26" s="309">
        <f t="shared" si="3"/>
        <v>0</v>
      </c>
      <c r="S26" s="309">
        <f t="shared" si="4"/>
        <v>0</v>
      </c>
      <c r="T26" s="422"/>
      <c r="U26" s="309">
        <v>0</v>
      </c>
      <c r="V26" s="309">
        <v>0</v>
      </c>
      <c r="W26" s="309">
        <v>0</v>
      </c>
      <c r="X26" s="309">
        <v>0</v>
      </c>
      <c r="Y26" s="309">
        <v>0</v>
      </c>
      <c r="Z26" s="309"/>
      <c r="AA26" s="309">
        <f t="shared" si="5"/>
        <v>0</v>
      </c>
      <c r="AB26" s="309">
        <f t="shared" si="6"/>
        <v>0</v>
      </c>
      <c r="AC26" s="422"/>
      <c r="AD26" s="309">
        <v>0</v>
      </c>
      <c r="AE26" s="309">
        <v>0</v>
      </c>
      <c r="AF26" s="309">
        <v>0</v>
      </c>
      <c r="AG26" s="309">
        <v>0</v>
      </c>
      <c r="AH26" s="309">
        <v>0</v>
      </c>
      <c r="AI26" s="309"/>
      <c r="AJ26" s="309">
        <f t="shared" si="7"/>
        <v>0</v>
      </c>
      <c r="AK26" s="309">
        <f t="shared" si="8"/>
        <v>0</v>
      </c>
      <c r="AL26" s="422"/>
      <c r="AM26" s="309">
        <v>0</v>
      </c>
      <c r="AN26" s="309">
        <v>0</v>
      </c>
      <c r="AO26" s="309">
        <v>0</v>
      </c>
      <c r="AP26" s="309">
        <v>0</v>
      </c>
      <c r="AQ26" s="309">
        <v>0</v>
      </c>
      <c r="AR26" s="309"/>
      <c r="AS26" s="309">
        <f t="shared" si="9"/>
        <v>0</v>
      </c>
      <c r="AT26" s="309">
        <f t="shared" si="10"/>
        <v>0</v>
      </c>
      <c r="AU26" s="422"/>
      <c r="AV26" s="309">
        <v>0</v>
      </c>
      <c r="AW26" s="309">
        <v>0</v>
      </c>
      <c r="AX26" s="309">
        <v>0</v>
      </c>
      <c r="AY26" s="309">
        <v>0</v>
      </c>
      <c r="AZ26" s="309">
        <v>0</v>
      </c>
      <c r="BA26" s="309"/>
      <c r="BB26" s="309">
        <f t="shared" si="11"/>
        <v>0</v>
      </c>
      <c r="BC26" s="309">
        <f t="shared" si="12"/>
        <v>0</v>
      </c>
      <c r="BD26" s="422"/>
      <c r="BE26" s="309">
        <v>0</v>
      </c>
      <c r="BF26" s="309">
        <v>0</v>
      </c>
      <c r="BG26" s="309">
        <v>0</v>
      </c>
      <c r="BH26" s="309">
        <v>0</v>
      </c>
      <c r="BI26" s="309">
        <v>0</v>
      </c>
      <c r="BJ26" s="309"/>
      <c r="BK26" s="309">
        <f t="shared" si="13"/>
        <v>0</v>
      </c>
      <c r="BL26" s="309">
        <f t="shared" si="14"/>
        <v>0</v>
      </c>
      <c r="BM26" s="309"/>
      <c r="BN26" s="309">
        <v>0</v>
      </c>
      <c r="BO26" s="309">
        <v>0</v>
      </c>
      <c r="BP26" s="309">
        <v>0</v>
      </c>
      <c r="BQ26" s="309">
        <v>0</v>
      </c>
      <c r="BR26" s="309">
        <v>0</v>
      </c>
      <c r="BS26" s="309"/>
      <c r="BT26" s="309">
        <f t="shared" si="15"/>
        <v>0</v>
      </c>
      <c r="BU26" s="309">
        <f t="shared" si="16"/>
        <v>0</v>
      </c>
      <c r="BV26" s="309"/>
      <c r="BW26" s="309">
        <v>0</v>
      </c>
      <c r="BX26" s="309">
        <v>0</v>
      </c>
      <c r="BY26" s="309">
        <v>0</v>
      </c>
      <c r="BZ26" s="309">
        <v>0</v>
      </c>
      <c r="CA26" s="309">
        <v>0</v>
      </c>
      <c r="CB26" s="309"/>
      <c r="CC26" s="309">
        <f t="shared" si="17"/>
        <v>0</v>
      </c>
      <c r="CD26" s="309">
        <f t="shared" si="18"/>
        <v>0</v>
      </c>
      <c r="CE26" s="309"/>
      <c r="CF26" s="309">
        <v>0</v>
      </c>
      <c r="CG26" s="309">
        <v>0</v>
      </c>
      <c r="CH26" s="309">
        <v>0</v>
      </c>
      <c r="CI26" s="309">
        <v>0</v>
      </c>
      <c r="CJ26" s="309">
        <v>0</v>
      </c>
      <c r="CK26" s="309"/>
      <c r="CL26" s="309">
        <f t="shared" si="19"/>
        <v>0</v>
      </c>
      <c r="CM26" s="309">
        <f t="shared" si="20"/>
        <v>0</v>
      </c>
      <c r="CN26" s="309"/>
      <c r="CO26" s="309">
        <v>0</v>
      </c>
      <c r="CP26" s="309">
        <v>0</v>
      </c>
      <c r="CQ26" s="309">
        <v>0</v>
      </c>
      <c r="CR26" s="309">
        <v>0</v>
      </c>
      <c r="CS26" s="309">
        <v>0</v>
      </c>
      <c r="CT26" s="309"/>
      <c r="CU26" s="309">
        <f t="shared" si="21"/>
        <v>0</v>
      </c>
      <c r="CV26" s="309">
        <f t="shared" si="22"/>
        <v>0</v>
      </c>
      <c r="CW26" s="309"/>
      <c r="CX26" s="309">
        <v>0</v>
      </c>
      <c r="CY26" s="309">
        <v>0</v>
      </c>
      <c r="CZ26" s="309">
        <v>0</v>
      </c>
      <c r="DA26" s="309">
        <v>0</v>
      </c>
      <c r="DB26" s="309">
        <v>0</v>
      </c>
      <c r="DC26" s="309"/>
      <c r="DD26" s="309">
        <f t="shared" si="23"/>
        <v>0</v>
      </c>
      <c r="DE26" s="309">
        <f t="shared" si="24"/>
        <v>0</v>
      </c>
      <c r="DF26" s="422"/>
      <c r="DG26" s="309">
        <f t="shared" si="25"/>
        <v>0</v>
      </c>
      <c r="DH26" s="309">
        <f t="shared" si="25"/>
        <v>0</v>
      </c>
      <c r="DI26" s="309">
        <f t="shared" si="25"/>
        <v>0</v>
      </c>
      <c r="DJ26" s="309">
        <f t="shared" si="25"/>
        <v>0</v>
      </c>
      <c r="DK26" s="309">
        <f t="shared" si="25"/>
        <v>0</v>
      </c>
      <c r="DL26" s="309"/>
      <c r="DM26" s="309">
        <f t="shared" si="26"/>
        <v>0</v>
      </c>
      <c r="DN26" s="309">
        <f t="shared" si="27"/>
        <v>0</v>
      </c>
      <c r="DO26" s="509"/>
    </row>
    <row r="27" spans="1:119"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8397.3000000000011</v>
      </c>
      <c r="J27" s="503">
        <f>SUM(J10:J26)</f>
        <v>75575.7</v>
      </c>
      <c r="K27" s="504"/>
      <c r="L27" s="504">
        <f t="shared" ref="L27:S27" si="28">SUM(L10:L26)</f>
        <v>1583614</v>
      </c>
      <c r="M27" s="504">
        <f t="shared" si="28"/>
        <v>62175.7</v>
      </c>
      <c r="N27" s="504">
        <f t="shared" si="28"/>
        <v>62175.7</v>
      </c>
      <c r="O27" s="504">
        <f t="shared" si="28"/>
        <v>24358</v>
      </c>
      <c r="P27" s="504">
        <f t="shared" si="28"/>
        <v>24358</v>
      </c>
      <c r="Q27" s="504">
        <f t="shared" si="28"/>
        <v>0</v>
      </c>
      <c r="R27" s="504">
        <f t="shared" si="28"/>
        <v>173067.4</v>
      </c>
      <c r="S27" s="504">
        <f t="shared" si="28"/>
        <v>1410546.6</v>
      </c>
      <c r="T27" s="504"/>
      <c r="U27" s="503">
        <f>SUM(U10:U26)</f>
        <v>1086971.2</v>
      </c>
      <c r="V27" s="503">
        <f>SUM(V10:V26)</f>
        <v>35581.699999999997</v>
      </c>
      <c r="W27" s="503">
        <f>SUM(W10:W26)</f>
        <v>35581.699999999997</v>
      </c>
      <c r="X27" s="503">
        <f>SUM(X10:X26)</f>
        <v>42691</v>
      </c>
      <c r="Y27" s="503">
        <f>SUM(Y10:Y26)</f>
        <v>42691</v>
      </c>
      <c r="Z27" s="503"/>
      <c r="AA27" s="503">
        <f>SUM(AA10:AA26)</f>
        <v>156545.4</v>
      </c>
      <c r="AB27" s="503">
        <f>SUM(AB10:AB26)</f>
        <v>930425.8</v>
      </c>
      <c r="AC27" s="504"/>
      <c r="AD27" s="504">
        <f>SUM(AD10:AD26)</f>
        <v>1322175</v>
      </c>
      <c r="AE27" s="504">
        <f>SUM(AE10:AE26)</f>
        <v>5150</v>
      </c>
      <c r="AF27" s="504">
        <f>SUM(AF10:AF26)</f>
        <v>5150</v>
      </c>
      <c r="AG27" s="504">
        <f>SUM(AG10:AG26)</f>
        <v>2466.25</v>
      </c>
      <c r="AH27" s="504">
        <f>SUM(AH10:AH26)</f>
        <v>2466.25</v>
      </c>
      <c r="AI27" s="504"/>
      <c r="AJ27" s="504">
        <f>SUM(AJ10:AJ26)</f>
        <v>15232.5</v>
      </c>
      <c r="AK27" s="504">
        <f>SUM(AK10:AK26)</f>
        <v>1306942.5</v>
      </c>
      <c r="AL27" s="504"/>
      <c r="AM27" s="503">
        <f>SUM(AM10:AM26)</f>
        <v>5622917</v>
      </c>
      <c r="AN27" s="503">
        <f t="shared" ref="AN27:AT27" si="29">SUM(AN10:AN26)</f>
        <v>11000</v>
      </c>
      <c r="AO27" s="503">
        <f t="shared" si="29"/>
        <v>11000</v>
      </c>
      <c r="AP27" s="503">
        <f t="shared" si="29"/>
        <v>38210</v>
      </c>
      <c r="AQ27" s="503">
        <f t="shared" si="29"/>
        <v>38210</v>
      </c>
      <c r="AR27" s="503"/>
      <c r="AS27" s="503">
        <f t="shared" si="29"/>
        <v>98420</v>
      </c>
      <c r="AT27" s="503">
        <f t="shared" si="29"/>
        <v>5524497</v>
      </c>
      <c r="AU27" s="504"/>
      <c r="AV27" s="504">
        <f>SUM(AV10:AV26)</f>
        <v>1830273.07</v>
      </c>
      <c r="AW27" s="504">
        <f t="shared" ref="AW27:BC27" si="30">SUM(AW10:AW26)</f>
        <v>15250</v>
      </c>
      <c r="AX27" s="504">
        <f t="shared" si="30"/>
        <v>15250</v>
      </c>
      <c r="AY27" s="504">
        <f t="shared" si="30"/>
        <v>56419.5</v>
      </c>
      <c r="AZ27" s="504">
        <f t="shared" si="30"/>
        <v>56419.5</v>
      </c>
      <c r="BA27" s="504"/>
      <c r="BB27" s="504">
        <f t="shared" si="30"/>
        <v>143339</v>
      </c>
      <c r="BC27" s="504">
        <f t="shared" si="30"/>
        <v>1686934.07</v>
      </c>
      <c r="BD27" s="504"/>
      <c r="BE27" s="503">
        <f>SUM(BE10:BE26)</f>
        <v>2693933.33</v>
      </c>
      <c r="BF27" s="503">
        <f t="shared" ref="BF27:BL27" si="31">SUM(BF10:BF26)</f>
        <v>0</v>
      </c>
      <c r="BG27" s="503">
        <f t="shared" si="31"/>
        <v>0</v>
      </c>
      <c r="BH27" s="503">
        <f t="shared" si="31"/>
        <v>122620</v>
      </c>
      <c r="BI27" s="503">
        <f t="shared" si="31"/>
        <v>134020</v>
      </c>
      <c r="BJ27" s="503"/>
      <c r="BK27" s="503">
        <f t="shared" si="31"/>
        <v>256640</v>
      </c>
      <c r="BL27" s="503">
        <f t="shared" si="31"/>
        <v>2437293.33</v>
      </c>
      <c r="BM27" s="504"/>
      <c r="BN27" s="504">
        <f>SUM(BN10:BN26)</f>
        <v>15023762</v>
      </c>
      <c r="BO27" s="504">
        <f t="shared" ref="BO27:BU27" si="32">SUM(BO10:BO26)</f>
        <v>2500</v>
      </c>
      <c r="BP27" s="504">
        <f t="shared" si="32"/>
        <v>2500</v>
      </c>
      <c r="BQ27" s="504">
        <f t="shared" si="32"/>
        <v>243941.38</v>
      </c>
      <c r="BR27" s="504">
        <f t="shared" si="32"/>
        <v>243941.38</v>
      </c>
      <c r="BS27" s="504"/>
      <c r="BT27" s="504">
        <f t="shared" si="32"/>
        <v>492882.76</v>
      </c>
      <c r="BU27" s="504">
        <f t="shared" si="32"/>
        <v>14530879.24</v>
      </c>
      <c r="BV27" s="504"/>
      <c r="BW27" s="503">
        <f>SUM(BW10:BW26)</f>
        <v>8729254</v>
      </c>
      <c r="BX27" s="503">
        <f t="shared" ref="BX27:CD27" si="33">SUM(BX10:BX26)</f>
        <v>1000</v>
      </c>
      <c r="BY27" s="503">
        <f t="shared" si="33"/>
        <v>1000</v>
      </c>
      <c r="BZ27" s="503">
        <f t="shared" si="33"/>
        <v>338305</v>
      </c>
      <c r="CA27" s="503">
        <f t="shared" si="33"/>
        <v>338305</v>
      </c>
      <c r="CB27" s="503"/>
      <c r="CC27" s="503">
        <f t="shared" si="33"/>
        <v>678610</v>
      </c>
      <c r="CD27" s="503">
        <f t="shared" si="33"/>
        <v>8050644</v>
      </c>
      <c r="CE27" s="504"/>
      <c r="CF27" s="564">
        <f>SUM(CF10:CF26)</f>
        <v>0</v>
      </c>
      <c r="CG27" s="564">
        <f t="shared" ref="CG27:CM27" si="34">SUM(CG10:CG26)</f>
        <v>0</v>
      </c>
      <c r="CH27" s="564">
        <f t="shared" si="34"/>
        <v>0</v>
      </c>
      <c r="CI27" s="564">
        <f t="shared" si="34"/>
        <v>0</v>
      </c>
      <c r="CJ27" s="564">
        <f t="shared" si="34"/>
        <v>0</v>
      </c>
      <c r="CK27" s="564"/>
      <c r="CL27" s="564">
        <f t="shared" si="34"/>
        <v>0</v>
      </c>
      <c r="CM27" s="564">
        <f t="shared" si="34"/>
        <v>0</v>
      </c>
      <c r="CN27" s="504"/>
      <c r="CO27" s="565">
        <f>SUM(CO10:CO26)</f>
        <v>0</v>
      </c>
      <c r="CP27" s="565">
        <f t="shared" ref="CP27:CV27" si="35">SUM(CP10:CP26)</f>
        <v>0</v>
      </c>
      <c r="CQ27" s="565">
        <f t="shared" si="35"/>
        <v>0</v>
      </c>
      <c r="CR27" s="565">
        <f t="shared" si="35"/>
        <v>0</v>
      </c>
      <c r="CS27" s="565">
        <f t="shared" si="35"/>
        <v>0</v>
      </c>
      <c r="CT27" s="565"/>
      <c r="CU27" s="565">
        <f t="shared" si="35"/>
        <v>0</v>
      </c>
      <c r="CV27" s="565">
        <f t="shared" si="35"/>
        <v>0</v>
      </c>
      <c r="CW27" s="504"/>
      <c r="CX27" s="504">
        <f>SUM(CX10:CX26)</f>
        <v>0</v>
      </c>
      <c r="CY27" s="504">
        <f t="shared" ref="CY27:DE27" si="36">SUM(CY10:CY26)</f>
        <v>0</v>
      </c>
      <c r="CZ27" s="504">
        <f t="shared" si="36"/>
        <v>0</v>
      </c>
      <c r="DA27" s="504">
        <f t="shared" si="36"/>
        <v>0</v>
      </c>
      <c r="DB27" s="504">
        <f t="shared" si="36"/>
        <v>0</v>
      </c>
      <c r="DC27" s="504"/>
      <c r="DD27" s="504">
        <f t="shared" si="36"/>
        <v>0</v>
      </c>
      <c r="DE27" s="504">
        <f t="shared" si="36"/>
        <v>0</v>
      </c>
      <c r="DF27" s="504"/>
      <c r="DG27" s="318">
        <f>SUM(DG10:DG26)</f>
        <v>37976872.600000001</v>
      </c>
      <c r="DH27" s="319">
        <f>SUM(DH10:DH26)</f>
        <v>136856.04999999999</v>
      </c>
      <c r="DI27" s="319">
        <f>SUM(DI10:DI26)</f>
        <v>136856.04999999999</v>
      </c>
      <c r="DJ27" s="320">
        <f>SUM(DJ10:DJ26)</f>
        <v>869011.13</v>
      </c>
      <c r="DK27" s="320">
        <f>SUM(DK10:DK26)</f>
        <v>880411.13</v>
      </c>
      <c r="DL27" s="320"/>
      <c r="DM27" s="573">
        <f>SUM(DM10:DM26)</f>
        <v>2023134.36</v>
      </c>
      <c r="DN27" s="321">
        <f>SUM(DN10:DN26)</f>
        <v>35953738.240000002</v>
      </c>
    </row>
    <row r="28" spans="1:119" s="313" customFormat="1" ht="24" thickTop="1" x14ac:dyDescent="0.5">
      <c r="A28" s="323"/>
      <c r="B28" s="588" t="s">
        <v>3686</v>
      </c>
      <c r="C28" s="324"/>
      <c r="D28" s="325"/>
      <c r="E28" s="325"/>
      <c r="F28" s="325"/>
      <c r="G28" s="325"/>
      <c r="H28" s="325"/>
      <c r="I28" s="325"/>
      <c r="J28" s="325"/>
      <c r="K28" s="505"/>
      <c r="L28" s="324"/>
      <c r="M28" s="325"/>
      <c r="N28" s="325"/>
      <c r="O28" s="325"/>
      <c r="P28" s="325"/>
      <c r="Q28" s="325"/>
      <c r="R28" s="325"/>
      <c r="S28" s="325"/>
      <c r="T28" s="325"/>
      <c r="U28" s="324"/>
      <c r="V28" s="325"/>
      <c r="W28" s="325"/>
      <c r="X28" s="325"/>
      <c r="Y28" s="325"/>
      <c r="Z28" s="325"/>
      <c r="AA28" s="325"/>
      <c r="AB28" s="325"/>
      <c r="AC28" s="505"/>
      <c r="AD28" s="324"/>
      <c r="AE28" s="325"/>
      <c r="AF28" s="325"/>
      <c r="AG28" s="325"/>
      <c r="AH28" s="325"/>
      <c r="AI28" s="325"/>
      <c r="AJ28" s="325"/>
      <c r="AK28" s="325"/>
      <c r="AL28" s="325"/>
      <c r="AM28" s="324"/>
      <c r="AN28" s="325"/>
      <c r="AO28" s="325"/>
      <c r="AP28" s="325"/>
      <c r="AQ28" s="325"/>
      <c r="AR28" s="325"/>
      <c r="AS28" s="325"/>
      <c r="AT28" s="325"/>
      <c r="AU28" s="505"/>
      <c r="AV28" s="324"/>
      <c r="AW28" s="325"/>
      <c r="AX28" s="325"/>
      <c r="AY28" s="325"/>
      <c r="AZ28" s="325"/>
      <c r="BA28" s="325"/>
      <c r="BB28" s="325"/>
      <c r="BC28" s="325"/>
      <c r="BD28" s="325"/>
      <c r="BE28" s="324"/>
      <c r="BF28" s="325"/>
      <c r="BG28" s="325"/>
      <c r="BH28" s="325"/>
      <c r="BI28" s="325"/>
      <c r="BJ28" s="325"/>
      <c r="BK28" s="325"/>
      <c r="BL28" s="325"/>
      <c r="BM28" s="505"/>
      <c r="BN28" s="324"/>
      <c r="BO28" s="325"/>
      <c r="BP28" s="325"/>
      <c r="BQ28" s="325"/>
      <c r="BR28" s="325"/>
      <c r="BS28" s="325"/>
      <c r="BT28" s="325"/>
      <c r="BU28" s="325"/>
      <c r="BV28" s="325"/>
      <c r="BW28" s="324"/>
      <c r="BX28" s="325"/>
      <c r="BY28" s="325"/>
      <c r="BZ28" s="325"/>
      <c r="CA28" s="325"/>
      <c r="CB28" s="325"/>
      <c r="CC28" s="325"/>
      <c r="CD28" s="325"/>
      <c r="CE28" s="505"/>
      <c r="CF28" s="324"/>
      <c r="CG28" s="325"/>
      <c r="CH28" s="325"/>
      <c r="CI28" s="325"/>
      <c r="CJ28" s="325"/>
      <c r="CK28" s="325"/>
      <c r="CL28" s="325"/>
      <c r="CM28" s="325"/>
      <c r="CN28" s="325"/>
      <c r="CO28" s="324"/>
      <c r="CP28" s="325"/>
      <c r="CQ28" s="325"/>
      <c r="CR28" s="325"/>
      <c r="CS28" s="325"/>
      <c r="CT28" s="325"/>
      <c r="CU28" s="325"/>
      <c r="CV28" s="325"/>
      <c r="CW28" s="505"/>
      <c r="CX28" s="324"/>
      <c r="CY28" s="325"/>
      <c r="CZ28" s="325"/>
      <c r="DA28" s="325"/>
      <c r="DB28" s="325"/>
      <c r="DC28" s="325"/>
      <c r="DD28" s="325"/>
      <c r="DE28" s="325"/>
      <c r="DF28" s="325"/>
      <c r="DG28" s="324"/>
      <c r="DH28" s="325"/>
      <c r="DI28" s="325"/>
      <c r="DJ28" s="325"/>
      <c r="DK28" s="325"/>
      <c r="DL28" s="325"/>
      <c r="DM28" s="325"/>
      <c r="DN28" s="325"/>
    </row>
    <row r="29" spans="1:119" x14ac:dyDescent="0.5">
      <c r="C29" s="333"/>
      <c r="D29" s="333"/>
      <c r="E29" s="333"/>
      <c r="F29" s="333"/>
      <c r="G29" s="333"/>
      <c r="H29" s="333"/>
      <c r="I29" s="333"/>
      <c r="J29" s="333"/>
      <c r="K29" s="506"/>
      <c r="L29" s="333"/>
      <c r="M29" s="333"/>
      <c r="N29" s="333"/>
      <c r="O29" s="333"/>
      <c r="P29" s="333"/>
      <c r="Q29" s="333"/>
      <c r="R29" s="333"/>
      <c r="S29" s="333"/>
      <c r="T29" s="333"/>
      <c r="U29" s="333"/>
      <c r="V29" s="333"/>
      <c r="W29" s="333"/>
      <c r="X29" s="333"/>
      <c r="Y29" s="333"/>
      <c r="Z29" s="333"/>
      <c r="AA29" s="333"/>
      <c r="AB29" s="333"/>
      <c r="AC29" s="506"/>
      <c r="AD29" s="333"/>
      <c r="AE29" s="333"/>
      <c r="AF29" s="333"/>
      <c r="AG29" s="333"/>
      <c r="AH29" s="333"/>
      <c r="AI29" s="333"/>
      <c r="AJ29" s="333"/>
      <c r="AK29" s="333"/>
      <c r="AL29" s="333"/>
      <c r="AM29" s="333"/>
      <c r="AN29" s="333"/>
      <c r="AO29" s="333"/>
      <c r="AP29" s="333"/>
      <c r="AQ29" s="333"/>
      <c r="AR29" s="333"/>
      <c r="AS29" s="333"/>
      <c r="AT29" s="333"/>
      <c r="AU29" s="506"/>
      <c r="AV29" s="333"/>
      <c r="AW29" s="333"/>
      <c r="AX29" s="333"/>
      <c r="AY29" s="333"/>
      <c r="AZ29" s="333"/>
      <c r="BA29" s="333"/>
      <c r="BB29" s="333"/>
      <c r="BC29" s="333"/>
      <c r="BD29" s="333"/>
      <c r="BE29" s="333"/>
      <c r="BF29" s="333"/>
      <c r="BG29" s="333"/>
      <c r="BH29" s="333"/>
      <c r="BI29" s="333"/>
      <c r="BJ29" s="333"/>
      <c r="BK29" s="333"/>
      <c r="BL29" s="333"/>
      <c r="BM29" s="506"/>
      <c r="BN29" s="333"/>
      <c r="BO29" s="333"/>
      <c r="BP29" s="333"/>
      <c r="BQ29" s="333"/>
      <c r="BR29" s="333"/>
      <c r="BS29" s="333"/>
      <c r="BT29" s="333"/>
      <c r="BU29" s="333"/>
      <c r="BV29" s="333"/>
      <c r="BW29" s="333"/>
      <c r="BX29" s="333"/>
      <c r="BY29" s="333"/>
      <c r="BZ29" s="333"/>
      <c r="CA29" s="333"/>
      <c r="CB29" s="333"/>
      <c r="CC29" s="333"/>
      <c r="CD29" s="333"/>
      <c r="CE29" s="506"/>
      <c r="CF29" s="333"/>
      <c r="CG29" s="333"/>
      <c r="CH29" s="333"/>
      <c r="CI29" s="333"/>
      <c r="CJ29" s="333"/>
      <c r="CK29" s="333"/>
      <c r="CL29" s="333"/>
      <c r="CM29" s="333"/>
      <c r="CN29" s="333"/>
      <c r="CO29" s="333"/>
      <c r="CP29" s="333"/>
      <c r="CQ29" s="333"/>
      <c r="CR29" s="333"/>
      <c r="CS29" s="333"/>
      <c r="CT29" s="333"/>
      <c r="CU29" s="333"/>
      <c r="CV29" s="333"/>
      <c r="CW29" s="506"/>
      <c r="CX29" s="333"/>
      <c r="CY29" s="333"/>
      <c r="CZ29" s="333"/>
      <c r="DA29" s="333"/>
      <c r="DB29" s="333"/>
      <c r="DC29" s="333"/>
      <c r="DD29" s="333"/>
      <c r="DE29" s="333"/>
      <c r="DF29" s="333"/>
      <c r="DG29" s="333"/>
      <c r="DH29" s="333"/>
      <c r="DI29" s="333"/>
      <c r="DJ29" s="333"/>
      <c r="DK29" s="333"/>
      <c r="DL29" s="333"/>
      <c r="DM29" s="333"/>
      <c r="DN29" s="333"/>
    </row>
    <row r="30" spans="1:119" x14ac:dyDescent="0.5">
      <c r="C30" s="373"/>
      <c r="D30" s="373"/>
      <c r="E30" s="373"/>
      <c r="F30" s="373"/>
      <c r="G30" s="373"/>
      <c r="H30" s="373"/>
      <c r="I30" s="373"/>
      <c r="J30" s="373"/>
      <c r="K30" s="507"/>
      <c r="L30" s="373"/>
      <c r="M30" s="373"/>
      <c r="N30" s="373"/>
      <c r="O30" s="373"/>
      <c r="P30" s="373"/>
      <c r="Q30" s="373"/>
      <c r="R30" s="373"/>
      <c r="S30" s="373"/>
      <c r="T30" s="373"/>
      <c r="U30" s="373"/>
      <c r="V30" s="373"/>
      <c r="W30" s="373"/>
      <c r="X30" s="373"/>
      <c r="Y30" s="373"/>
      <c r="Z30" s="373"/>
      <c r="AA30" s="373"/>
      <c r="AB30" s="373"/>
      <c r="AC30" s="507"/>
      <c r="AD30" s="373"/>
      <c r="AE30" s="373"/>
      <c r="AF30" s="373"/>
      <c r="AG30" s="373"/>
      <c r="AH30" s="373"/>
      <c r="AI30" s="373"/>
      <c r="AJ30" s="373"/>
      <c r="AK30" s="373"/>
      <c r="AL30" s="373"/>
      <c r="AM30" s="373"/>
      <c r="AN30" s="373"/>
      <c r="AO30" s="373"/>
      <c r="AP30" s="373"/>
      <c r="AQ30" s="373"/>
      <c r="AR30" s="373"/>
      <c r="AS30" s="373"/>
      <c r="AT30" s="373"/>
      <c r="AU30" s="507"/>
      <c r="AV30" s="373"/>
      <c r="AW30" s="373"/>
      <c r="AX30" s="373"/>
      <c r="AY30" s="373"/>
      <c r="AZ30" s="373"/>
      <c r="BA30" s="373"/>
      <c r="BB30" s="373"/>
      <c r="BC30" s="373"/>
      <c r="BD30" s="373"/>
      <c r="BE30" s="373"/>
      <c r="BF30" s="373"/>
      <c r="BG30" s="373"/>
      <c r="BH30" s="373"/>
      <c r="BI30" s="373"/>
      <c r="BJ30" s="373"/>
      <c r="BK30" s="373"/>
      <c r="BL30" s="373"/>
      <c r="BM30" s="507"/>
      <c r="BN30" s="373"/>
      <c r="BO30" s="373"/>
      <c r="BP30" s="373"/>
      <c r="BQ30" s="373"/>
      <c r="BR30" s="373"/>
      <c r="BS30" s="373"/>
      <c r="BT30" s="373"/>
      <c r="BU30" s="373"/>
      <c r="BV30" s="373"/>
      <c r="BW30" s="373"/>
      <c r="BX30" s="373"/>
      <c r="BY30" s="373"/>
      <c r="BZ30" s="373"/>
      <c r="CA30" s="373"/>
      <c r="CB30" s="373"/>
      <c r="CC30" s="373"/>
      <c r="CD30" s="373"/>
      <c r="CE30" s="507"/>
      <c r="CF30" s="373"/>
      <c r="CG30" s="373"/>
      <c r="CH30" s="373"/>
      <c r="CI30" s="373"/>
      <c r="CJ30" s="373"/>
      <c r="CK30" s="373"/>
      <c r="CL30" s="373"/>
      <c r="CM30" s="373"/>
      <c r="CN30" s="373"/>
      <c r="CO30" s="373"/>
      <c r="CP30" s="373"/>
      <c r="CQ30" s="373"/>
      <c r="CR30" s="373"/>
      <c r="CS30" s="373"/>
      <c r="CT30" s="373"/>
      <c r="CU30" s="373"/>
      <c r="CV30" s="373"/>
      <c r="CW30" s="507"/>
      <c r="CX30" s="373"/>
      <c r="CY30" s="373"/>
      <c r="CZ30" s="373"/>
      <c r="DA30" s="373"/>
      <c r="DB30" s="373"/>
      <c r="DC30" s="373"/>
      <c r="DD30" s="373"/>
      <c r="DE30" s="373"/>
      <c r="DF30" s="373"/>
      <c r="DG30" s="578"/>
      <c r="DH30" s="578"/>
      <c r="DI30" s="578"/>
      <c r="DJ30" s="578"/>
      <c r="DK30" s="578"/>
      <c r="DL30" s="578"/>
      <c r="DM30" s="578"/>
      <c r="DN30" s="578"/>
    </row>
    <row r="31" spans="1:119" x14ac:dyDescent="0.5">
      <c r="D31" s="324"/>
      <c r="E31" s="324"/>
      <c r="F31" s="324"/>
      <c r="G31" s="324"/>
      <c r="H31" s="324"/>
      <c r="I31" s="324"/>
      <c r="J31" s="324"/>
      <c r="K31" s="508"/>
      <c r="M31" s="324"/>
      <c r="N31" s="324"/>
      <c r="O31" s="324"/>
      <c r="P31" s="324"/>
      <c r="Q31" s="324"/>
      <c r="R31" s="324"/>
      <c r="S31" s="324"/>
      <c r="T31" s="324"/>
      <c r="V31" s="324"/>
      <c r="W31" s="324"/>
      <c r="X31" s="324"/>
      <c r="Y31" s="324"/>
      <c r="Z31" s="324"/>
      <c r="AA31" s="324"/>
      <c r="AB31" s="324"/>
      <c r="AC31" s="508"/>
      <c r="AE31" s="324"/>
      <c r="AF31" s="324"/>
      <c r="AG31" s="324"/>
      <c r="AH31" s="324"/>
      <c r="AI31" s="324"/>
      <c r="AJ31" s="324"/>
      <c r="AK31" s="324"/>
      <c r="AL31" s="324"/>
      <c r="AN31" s="324"/>
      <c r="AO31" s="324"/>
      <c r="AP31" s="324"/>
      <c r="AQ31" s="324"/>
      <c r="AR31" s="324"/>
      <c r="AS31" s="324"/>
      <c r="AT31" s="324"/>
      <c r="AU31" s="508"/>
      <c r="AW31" s="324"/>
      <c r="AX31" s="324"/>
      <c r="AY31" s="324"/>
      <c r="AZ31" s="324"/>
      <c r="BA31" s="324"/>
      <c r="BB31" s="324"/>
      <c r="BC31" s="324"/>
      <c r="BD31" s="324"/>
      <c r="BF31" s="324"/>
      <c r="BG31" s="324"/>
      <c r="BH31" s="324"/>
      <c r="BI31" s="324"/>
      <c r="BJ31" s="324"/>
      <c r="BK31" s="324"/>
      <c r="BL31" s="324"/>
      <c r="BM31" s="508"/>
      <c r="BO31" s="324"/>
      <c r="BP31" s="324"/>
      <c r="BQ31" s="324"/>
      <c r="BR31" s="324"/>
      <c r="BS31" s="324"/>
      <c r="BT31" s="324"/>
      <c r="BU31" s="324"/>
      <c r="BV31" s="324"/>
      <c r="BX31" s="324"/>
      <c r="BY31" s="324"/>
      <c r="BZ31" s="324"/>
      <c r="CA31" s="324"/>
      <c r="CB31" s="324"/>
      <c r="CC31" s="324"/>
      <c r="CD31" s="324"/>
      <c r="CE31" s="508"/>
      <c r="CG31" s="324"/>
      <c r="CH31" s="324"/>
      <c r="CI31" s="324"/>
      <c r="CJ31" s="324"/>
      <c r="CK31" s="324"/>
      <c r="CL31" s="324"/>
      <c r="CM31" s="324"/>
      <c r="CN31" s="324"/>
      <c r="CP31" s="324"/>
      <c r="CQ31" s="324"/>
      <c r="CR31" s="324"/>
      <c r="CS31" s="324"/>
      <c r="CT31" s="324"/>
      <c r="CU31" s="324"/>
      <c r="CV31" s="324"/>
      <c r="CW31" s="508"/>
      <c r="CY31" s="324"/>
      <c r="CZ31" s="324"/>
      <c r="DA31" s="324"/>
      <c r="DB31" s="324"/>
      <c r="DC31" s="324"/>
      <c r="DD31" s="324"/>
      <c r="DE31" s="324"/>
      <c r="DF31" s="324"/>
      <c r="DH31" s="324"/>
      <c r="DI31" s="324"/>
      <c r="DJ31" s="324"/>
      <c r="DK31" s="324"/>
      <c r="DL31" s="324"/>
      <c r="DM31" s="324"/>
      <c r="DN31" s="324"/>
    </row>
    <row r="33" spans="4:118" x14ac:dyDescent="0.5">
      <c r="D33" s="324"/>
      <c r="E33" s="324"/>
      <c r="F33" s="324"/>
      <c r="G33" s="324"/>
      <c r="H33" s="324"/>
      <c r="I33" s="324"/>
      <c r="J33" s="324"/>
      <c r="K33" s="508"/>
      <c r="M33" s="324"/>
      <c r="N33" s="324"/>
      <c r="O33" s="324"/>
      <c r="P33" s="324"/>
      <c r="Q33" s="324"/>
      <c r="R33" s="324"/>
      <c r="S33" s="324"/>
      <c r="T33" s="324"/>
      <c r="V33" s="324"/>
      <c r="W33" s="324"/>
      <c r="X33" s="324"/>
      <c r="Y33" s="324"/>
      <c r="Z33" s="324"/>
      <c r="AA33" s="324"/>
      <c r="AB33" s="324"/>
      <c r="AC33" s="508"/>
      <c r="AE33" s="324"/>
      <c r="AF33" s="324"/>
      <c r="AG33" s="324"/>
      <c r="AH33" s="324"/>
      <c r="AI33" s="324"/>
      <c r="AJ33" s="324"/>
      <c r="AK33" s="324"/>
      <c r="AL33" s="324"/>
      <c r="AN33" s="324"/>
      <c r="AO33" s="324"/>
      <c r="AP33" s="324"/>
      <c r="AQ33" s="324"/>
      <c r="AR33" s="324"/>
      <c r="AS33" s="324"/>
      <c r="AT33" s="324"/>
      <c r="AU33" s="508"/>
      <c r="AW33" s="324"/>
      <c r="AX33" s="324"/>
      <c r="AY33" s="324"/>
      <c r="AZ33" s="324"/>
      <c r="BA33" s="324"/>
      <c r="BB33" s="324"/>
      <c r="BC33" s="324"/>
      <c r="BD33" s="324"/>
      <c r="BF33" s="324"/>
      <c r="BG33" s="324"/>
      <c r="BH33" s="324"/>
      <c r="BI33" s="324"/>
      <c r="BJ33" s="324"/>
      <c r="BK33" s="324"/>
      <c r="BL33" s="324"/>
      <c r="BM33" s="508"/>
      <c r="BO33" s="324"/>
      <c r="BP33" s="324"/>
      <c r="BQ33" s="324"/>
      <c r="BR33" s="324"/>
      <c r="BS33" s="324"/>
      <c r="BT33" s="324"/>
      <c r="BU33" s="324"/>
      <c r="BV33" s="324"/>
      <c r="BX33" s="324"/>
      <c r="BY33" s="324"/>
      <c r="BZ33" s="324"/>
      <c r="CA33" s="324"/>
      <c r="CB33" s="324"/>
      <c r="CC33" s="324"/>
      <c r="CD33" s="324"/>
      <c r="CE33" s="508"/>
      <c r="CG33" s="324"/>
      <c r="CH33" s="324"/>
      <c r="CI33" s="324"/>
      <c r="CJ33" s="324"/>
      <c r="CK33" s="324"/>
      <c r="CL33" s="324"/>
      <c r="CM33" s="324"/>
      <c r="CN33" s="324"/>
      <c r="CP33" s="324"/>
      <c r="CQ33" s="324"/>
      <c r="CR33" s="324"/>
      <c r="CS33" s="324"/>
      <c r="CT33" s="324"/>
      <c r="CU33" s="324"/>
      <c r="CV33" s="324"/>
      <c r="CW33" s="508"/>
      <c r="CY33" s="324"/>
      <c r="CZ33" s="324"/>
      <c r="DA33" s="324"/>
      <c r="DB33" s="324"/>
      <c r="DC33" s="324"/>
      <c r="DD33" s="324"/>
      <c r="DE33" s="324"/>
      <c r="DF33" s="324"/>
      <c r="DH33" s="324"/>
      <c r="DI33" s="324"/>
      <c r="DJ33" s="324"/>
      <c r="DK33" s="324"/>
      <c r="DL33" s="324"/>
      <c r="DM33" s="324"/>
      <c r="DN33" s="324"/>
    </row>
  </sheetData>
  <mergeCells count="93">
    <mergeCell ref="BO8:BP8"/>
    <mergeCell ref="BQ8:BS8"/>
    <mergeCell ref="BL7:BL9"/>
    <mergeCell ref="DJ8:DL8"/>
    <mergeCell ref="DM8:DM9"/>
    <mergeCell ref="CU8:CU9"/>
    <mergeCell ref="CY8:CZ8"/>
    <mergeCell ref="DA8:DC8"/>
    <mergeCell ref="DD8:DD9"/>
    <mergeCell ref="DH8:DI8"/>
    <mergeCell ref="DE7:DE9"/>
    <mergeCell ref="DG7:DG9"/>
    <mergeCell ref="DH7:DM7"/>
    <mergeCell ref="CY7:DD7"/>
    <mergeCell ref="CD7:CD9"/>
    <mergeCell ref="CF7:CF9"/>
    <mergeCell ref="DN7:DN9"/>
    <mergeCell ref="I8:I9"/>
    <mergeCell ref="M8:N8"/>
    <mergeCell ref="O8:Q8"/>
    <mergeCell ref="R8:R9"/>
    <mergeCell ref="V8:W8"/>
    <mergeCell ref="X8:Z8"/>
    <mergeCell ref="AA8:AA9"/>
    <mergeCell ref="AE8:AF8"/>
    <mergeCell ref="AG8:AI8"/>
    <mergeCell ref="AJ8:AJ9"/>
    <mergeCell ref="AN8:AO8"/>
    <mergeCell ref="AP8:AR8"/>
    <mergeCell ref="BN7:BN9"/>
    <mergeCell ref="BO7:BT7"/>
    <mergeCell ref="BX7:CC7"/>
    <mergeCell ref="BT8:BT9"/>
    <mergeCell ref="CC8:CC9"/>
    <mergeCell ref="CO6:CV6"/>
    <mergeCell ref="BN6:BU6"/>
    <mergeCell ref="BW6:CD6"/>
    <mergeCell ref="CF6:CM6"/>
    <mergeCell ref="BU7:BU9"/>
    <mergeCell ref="BW7:BW9"/>
    <mergeCell ref="BX8:BY8"/>
    <mergeCell ref="BZ8:CB8"/>
    <mergeCell ref="CM7:CM9"/>
    <mergeCell ref="CG7:CL7"/>
    <mergeCell ref="CG8:CH8"/>
    <mergeCell ref="CI8:CK8"/>
    <mergeCell ref="CL8:CL9"/>
    <mergeCell ref="CO7:CO9"/>
    <mergeCell ref="CX6:DE6"/>
    <mergeCell ref="DG6:DN6"/>
    <mergeCell ref="D7:I7"/>
    <mergeCell ref="J7:J9"/>
    <mergeCell ref="L7:L9"/>
    <mergeCell ref="M7:R7"/>
    <mergeCell ref="U7:U9"/>
    <mergeCell ref="V7:AA7"/>
    <mergeCell ref="AB7:AB9"/>
    <mergeCell ref="AD7:AD9"/>
    <mergeCell ref="AE7:AJ7"/>
    <mergeCell ref="AK7:AK9"/>
    <mergeCell ref="AM7:AM9"/>
    <mergeCell ref="AN7:AS7"/>
    <mergeCell ref="AT7:AT9"/>
    <mergeCell ref="L6:S6"/>
    <mergeCell ref="A6:A9"/>
    <mergeCell ref="B6:B9"/>
    <mergeCell ref="D8:E8"/>
    <mergeCell ref="F8:H8"/>
    <mergeCell ref="C6:J6"/>
    <mergeCell ref="C7:C9"/>
    <mergeCell ref="U6:AB6"/>
    <mergeCell ref="AD6:AK6"/>
    <mergeCell ref="AM6:AT6"/>
    <mergeCell ref="AV6:BC6"/>
    <mergeCell ref="BE6:BL6"/>
    <mergeCell ref="S7:S9"/>
    <mergeCell ref="BE7:BE9"/>
    <mergeCell ref="AW7:BB7"/>
    <mergeCell ref="BC7:BC9"/>
    <mergeCell ref="BF7:BK7"/>
    <mergeCell ref="AW8:AX8"/>
    <mergeCell ref="AY8:BA8"/>
    <mergeCell ref="BB8:BB9"/>
    <mergeCell ref="AV7:AV9"/>
    <mergeCell ref="AS8:AS9"/>
    <mergeCell ref="BF8:BG8"/>
    <mergeCell ref="BH8:BJ8"/>
    <mergeCell ref="BK8:BK9"/>
    <mergeCell ref="CP7:CU7"/>
    <mergeCell ref="CV7:CV9"/>
    <mergeCell ref="CX7:CX9"/>
    <mergeCell ref="CP8:CQ8"/>
    <mergeCell ref="CR8:CT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93" t="s">
        <v>0</v>
      </c>
      <c r="B1" s="793"/>
      <c r="C1" s="793"/>
      <c r="D1" s="793"/>
      <c r="E1" s="793"/>
      <c r="F1" s="793"/>
      <c r="G1" s="793"/>
      <c r="H1" s="793"/>
      <c r="I1" s="793"/>
      <c r="J1" s="205"/>
      <c r="K1" s="205"/>
      <c r="L1" s="205"/>
      <c r="M1" s="205"/>
      <c r="N1" s="205"/>
      <c r="O1" s="205"/>
      <c r="P1" s="205"/>
    </row>
    <row r="2" spans="1:16" s="177" customFormat="1" x14ac:dyDescent="0.2">
      <c r="A2" s="796" t="s">
        <v>1</v>
      </c>
      <c r="B2" s="796" t="s">
        <v>2</v>
      </c>
      <c r="C2" s="796" t="s">
        <v>789</v>
      </c>
      <c r="D2" s="794" t="s">
        <v>3</v>
      </c>
      <c r="E2" s="794" t="s">
        <v>90</v>
      </c>
      <c r="F2" s="794" t="s">
        <v>4</v>
      </c>
      <c r="G2" s="795" t="s">
        <v>5</v>
      </c>
      <c r="H2" s="795"/>
      <c r="I2" s="795"/>
    </row>
    <row r="3" spans="1:16" s="177" customFormat="1" x14ac:dyDescent="0.2">
      <c r="A3" s="796"/>
      <c r="B3" s="796"/>
      <c r="C3" s="796"/>
      <c r="D3" s="794"/>
      <c r="E3" s="794"/>
      <c r="F3" s="794"/>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7" t="s">
        <v>1622</v>
      </c>
      <c r="B1" s="797"/>
      <c r="C1" s="797"/>
      <c r="D1" s="797"/>
      <c r="E1" s="797"/>
      <c r="F1" s="797"/>
      <c r="G1" s="797"/>
      <c r="H1" s="797"/>
      <c r="I1" s="797"/>
    </row>
    <row r="2" spans="1:9" s="174" customFormat="1" x14ac:dyDescent="0.2">
      <c r="A2" s="175"/>
      <c r="B2" s="175"/>
      <c r="C2" s="175"/>
      <c r="D2" s="175"/>
      <c r="E2" s="176"/>
      <c r="F2" s="175"/>
      <c r="G2" s="175"/>
      <c r="H2" s="175"/>
      <c r="I2" s="175"/>
    </row>
    <row r="3" spans="1:9" s="177" customFormat="1" x14ac:dyDescent="0.2">
      <c r="A3" s="796" t="s">
        <v>1</v>
      </c>
      <c r="B3" s="796" t="s">
        <v>2</v>
      </c>
      <c r="C3" s="796" t="s">
        <v>789</v>
      </c>
      <c r="D3" s="794" t="s">
        <v>3</v>
      </c>
      <c r="E3" s="794" t="s">
        <v>90</v>
      </c>
      <c r="F3" s="794" t="s">
        <v>4</v>
      </c>
      <c r="G3" s="795" t="s">
        <v>5</v>
      </c>
      <c r="H3" s="795"/>
      <c r="I3" s="795"/>
    </row>
    <row r="4" spans="1:9" s="177" customFormat="1" x14ac:dyDescent="0.2">
      <c r="A4" s="796"/>
      <c r="B4" s="796"/>
      <c r="C4" s="796"/>
      <c r="D4" s="794"/>
      <c r="E4" s="794"/>
      <c r="F4" s="794"/>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7" t="s">
        <v>788</v>
      </c>
      <c r="B1" s="797"/>
      <c r="C1" s="797"/>
      <c r="D1" s="797"/>
      <c r="E1" s="797"/>
      <c r="F1" s="797"/>
      <c r="G1" s="797"/>
      <c r="H1" s="797"/>
      <c r="I1" s="797"/>
    </row>
    <row r="2" spans="1:9" s="174" customFormat="1" x14ac:dyDescent="0.2">
      <c r="A2" s="175"/>
      <c r="B2" s="175"/>
      <c r="C2" s="175"/>
      <c r="D2" s="175"/>
      <c r="E2" s="176"/>
      <c r="F2" s="175"/>
      <c r="G2" s="175"/>
      <c r="H2" s="175"/>
      <c r="I2" s="175"/>
    </row>
    <row r="3" spans="1:9" s="177" customFormat="1" x14ac:dyDescent="0.2">
      <c r="A3" s="796" t="s">
        <v>1</v>
      </c>
      <c r="B3" s="796" t="s">
        <v>2</v>
      </c>
      <c r="C3" s="796" t="s">
        <v>789</v>
      </c>
      <c r="D3" s="794" t="s">
        <v>3</v>
      </c>
      <c r="E3" s="794" t="s">
        <v>90</v>
      </c>
      <c r="F3" s="794" t="s">
        <v>4</v>
      </c>
      <c r="G3" s="795" t="s">
        <v>5</v>
      </c>
      <c r="H3" s="795"/>
      <c r="I3" s="795"/>
    </row>
    <row r="4" spans="1:9" s="177" customFormat="1" x14ac:dyDescent="0.2">
      <c r="A4" s="796"/>
      <c r="B4" s="796"/>
      <c r="C4" s="796"/>
      <c r="D4" s="794"/>
      <c r="E4" s="794"/>
      <c r="F4" s="794"/>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35"/>
  <sheetViews>
    <sheetView workbookViewId="0">
      <pane xSplit="8" ySplit="1" topLeftCell="I2" activePane="bottomRight" state="frozen"/>
      <selection pane="topRight" activeCell="I1" sqref="I1"/>
      <selection pane="bottomLeft" activeCell="A8" sqref="A8"/>
      <selection pane="bottomRight" sqref="A1:P1"/>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45" customWidth="1"/>
    <col min="15" max="15" width="9.625" style="521" customWidth="1"/>
    <col min="16" max="16" width="11.625" style="517" customWidth="1"/>
    <col min="17"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1" width="9.625" style="517" customWidth="1"/>
    <col min="272" max="272" width="11.625" style="517" customWidth="1"/>
    <col min="273"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7" width="9.625" style="517" customWidth="1"/>
    <col min="528" max="528" width="11.625" style="517" customWidth="1"/>
    <col min="529"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3" width="9.625" style="517" customWidth="1"/>
    <col min="784" max="784" width="11.625" style="517" customWidth="1"/>
    <col min="785"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9" width="9.625" style="517" customWidth="1"/>
    <col min="1040" max="1040" width="11.625" style="517" customWidth="1"/>
    <col min="1041"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5" width="9.625" style="517" customWidth="1"/>
    <col min="1296" max="1296" width="11.625" style="517" customWidth="1"/>
    <col min="1297"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1" width="9.625" style="517" customWidth="1"/>
    <col min="1552" max="1552" width="11.625" style="517" customWidth="1"/>
    <col min="1553"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7" width="9.625" style="517" customWidth="1"/>
    <col min="1808" max="1808" width="11.625" style="517" customWidth="1"/>
    <col min="1809"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3" width="9.625" style="517" customWidth="1"/>
    <col min="2064" max="2064" width="11.625" style="517" customWidth="1"/>
    <col min="2065"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9" width="9.625" style="517" customWidth="1"/>
    <col min="2320" max="2320" width="11.625" style="517" customWidth="1"/>
    <col min="2321"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5" width="9.625" style="517" customWidth="1"/>
    <col min="2576" max="2576" width="11.625" style="517" customWidth="1"/>
    <col min="2577"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1" width="9.625" style="517" customWidth="1"/>
    <col min="2832" max="2832" width="11.625" style="517" customWidth="1"/>
    <col min="2833"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7" width="9.625" style="517" customWidth="1"/>
    <col min="3088" max="3088" width="11.625" style="517" customWidth="1"/>
    <col min="3089"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3" width="9.625" style="517" customWidth="1"/>
    <col min="3344" max="3344" width="11.625" style="517" customWidth="1"/>
    <col min="3345"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9" width="9.625" style="517" customWidth="1"/>
    <col min="3600" max="3600" width="11.625" style="517" customWidth="1"/>
    <col min="3601"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5" width="9.625" style="517" customWidth="1"/>
    <col min="3856" max="3856" width="11.625" style="517" customWidth="1"/>
    <col min="3857"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1" width="9.625" style="517" customWidth="1"/>
    <col min="4112" max="4112" width="11.625" style="517" customWidth="1"/>
    <col min="4113"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7" width="9.625" style="517" customWidth="1"/>
    <col min="4368" max="4368" width="11.625" style="517" customWidth="1"/>
    <col min="4369"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3" width="9.625" style="517" customWidth="1"/>
    <col min="4624" max="4624" width="11.625" style="517" customWidth="1"/>
    <col min="4625"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9" width="9.625" style="517" customWidth="1"/>
    <col min="4880" max="4880" width="11.625" style="517" customWidth="1"/>
    <col min="4881"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5" width="9.625" style="517" customWidth="1"/>
    <col min="5136" max="5136" width="11.625" style="517" customWidth="1"/>
    <col min="5137"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1" width="9.625" style="517" customWidth="1"/>
    <col min="5392" max="5392" width="11.625" style="517" customWidth="1"/>
    <col min="5393"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7" width="9.625" style="517" customWidth="1"/>
    <col min="5648" max="5648" width="11.625" style="517" customWidth="1"/>
    <col min="5649"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3" width="9.625" style="517" customWidth="1"/>
    <col min="5904" max="5904" width="11.625" style="517" customWidth="1"/>
    <col min="5905"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9" width="9.625" style="517" customWidth="1"/>
    <col min="6160" max="6160" width="11.625" style="517" customWidth="1"/>
    <col min="6161"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5" width="9.625" style="517" customWidth="1"/>
    <col min="6416" max="6416" width="11.625" style="517" customWidth="1"/>
    <col min="6417"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1" width="9.625" style="517" customWidth="1"/>
    <col min="6672" max="6672" width="11.625" style="517" customWidth="1"/>
    <col min="6673"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7" width="9.625" style="517" customWidth="1"/>
    <col min="6928" max="6928" width="11.625" style="517" customWidth="1"/>
    <col min="6929"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3" width="9.625" style="517" customWidth="1"/>
    <col min="7184" max="7184" width="11.625" style="517" customWidth="1"/>
    <col min="7185"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9" width="9.625" style="517" customWidth="1"/>
    <col min="7440" max="7440" width="11.625" style="517" customWidth="1"/>
    <col min="7441"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5" width="9.625" style="517" customWidth="1"/>
    <col min="7696" max="7696" width="11.625" style="517" customWidth="1"/>
    <col min="7697"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1" width="9.625" style="517" customWidth="1"/>
    <col min="7952" max="7952" width="11.625" style="517" customWidth="1"/>
    <col min="7953"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7" width="9.625" style="517" customWidth="1"/>
    <col min="8208" max="8208" width="11.625" style="517" customWidth="1"/>
    <col min="8209"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3" width="9.625" style="517" customWidth="1"/>
    <col min="8464" max="8464" width="11.625" style="517" customWidth="1"/>
    <col min="8465"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9" width="9.625" style="517" customWidth="1"/>
    <col min="8720" max="8720" width="11.625" style="517" customWidth="1"/>
    <col min="8721"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5" width="9.625" style="517" customWidth="1"/>
    <col min="8976" max="8976" width="11.625" style="517" customWidth="1"/>
    <col min="8977"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1" width="9.625" style="517" customWidth="1"/>
    <col min="9232" max="9232" width="11.625" style="517" customWidth="1"/>
    <col min="9233"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7" width="9.625" style="517" customWidth="1"/>
    <col min="9488" max="9488" width="11.625" style="517" customWidth="1"/>
    <col min="9489"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3" width="9.625" style="517" customWidth="1"/>
    <col min="9744" max="9744" width="11.625" style="517" customWidth="1"/>
    <col min="9745"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9" width="9.625" style="517" customWidth="1"/>
    <col min="10000" max="10000" width="11.625" style="517" customWidth="1"/>
    <col min="10001"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5" width="9.625" style="517" customWidth="1"/>
    <col min="10256" max="10256" width="11.625" style="517" customWidth="1"/>
    <col min="10257"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1" width="9.625" style="517" customWidth="1"/>
    <col min="10512" max="10512" width="11.625" style="517" customWidth="1"/>
    <col min="10513"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7" width="9.625" style="517" customWidth="1"/>
    <col min="10768" max="10768" width="11.625" style="517" customWidth="1"/>
    <col min="10769"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3" width="9.625" style="517" customWidth="1"/>
    <col min="11024" max="11024" width="11.625" style="517" customWidth="1"/>
    <col min="11025"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9" width="9.625" style="517" customWidth="1"/>
    <col min="11280" max="11280" width="11.625" style="517" customWidth="1"/>
    <col min="11281"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5" width="9.625" style="517" customWidth="1"/>
    <col min="11536" max="11536" width="11.625" style="517" customWidth="1"/>
    <col min="11537"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1" width="9.625" style="517" customWidth="1"/>
    <col min="11792" max="11792" width="11.625" style="517" customWidth="1"/>
    <col min="11793"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7" width="9.625" style="517" customWidth="1"/>
    <col min="12048" max="12048" width="11.625" style="517" customWidth="1"/>
    <col min="12049"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3" width="9.625" style="517" customWidth="1"/>
    <col min="12304" max="12304" width="11.625" style="517" customWidth="1"/>
    <col min="12305"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9" width="9.625" style="517" customWidth="1"/>
    <col min="12560" max="12560" width="11.625" style="517" customWidth="1"/>
    <col min="12561"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5" width="9.625" style="517" customWidth="1"/>
    <col min="12816" max="12816" width="11.625" style="517" customWidth="1"/>
    <col min="12817"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1" width="9.625" style="517" customWidth="1"/>
    <col min="13072" max="13072" width="11.625" style="517" customWidth="1"/>
    <col min="13073"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7" width="9.625" style="517" customWidth="1"/>
    <col min="13328" max="13328" width="11.625" style="517" customWidth="1"/>
    <col min="13329"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3" width="9.625" style="517" customWidth="1"/>
    <col min="13584" max="13584" width="11.625" style="517" customWidth="1"/>
    <col min="13585"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9" width="9.625" style="517" customWidth="1"/>
    <col min="13840" max="13840" width="11.625" style="517" customWidth="1"/>
    <col min="13841"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5" width="9.625" style="517" customWidth="1"/>
    <col min="14096" max="14096" width="11.625" style="517" customWidth="1"/>
    <col min="14097"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1" width="9.625" style="517" customWidth="1"/>
    <col min="14352" max="14352" width="11.625" style="517" customWidth="1"/>
    <col min="14353"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7" width="9.625" style="517" customWidth="1"/>
    <col min="14608" max="14608" width="11.625" style="517" customWidth="1"/>
    <col min="14609"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3" width="9.625" style="517" customWidth="1"/>
    <col min="14864" max="14864" width="11.625" style="517" customWidth="1"/>
    <col min="14865"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9" width="9.625" style="517" customWidth="1"/>
    <col min="15120" max="15120" width="11.625" style="517" customWidth="1"/>
    <col min="15121"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5" width="9.625" style="517" customWidth="1"/>
    <col min="15376" max="15376" width="11.625" style="517" customWidth="1"/>
    <col min="15377"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1" width="9.625" style="517" customWidth="1"/>
    <col min="15632" max="15632" width="11.625" style="517" customWidth="1"/>
    <col min="15633"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7" width="9.625" style="517" customWidth="1"/>
    <col min="15888" max="15888" width="11.625" style="517" customWidth="1"/>
    <col min="15889"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3" width="9.625" style="517" customWidth="1"/>
    <col min="16144" max="16144" width="11.625" style="517" customWidth="1"/>
    <col min="16145" max="16384" width="9" style="517"/>
  </cols>
  <sheetData>
    <row r="1" spans="1:17" ht="21" x14ac:dyDescent="0.45">
      <c r="A1" s="642" t="s">
        <v>1913</v>
      </c>
      <c r="B1" s="642"/>
      <c r="C1" s="642"/>
      <c r="D1" s="642"/>
      <c r="E1" s="642"/>
      <c r="F1" s="642"/>
      <c r="G1" s="642"/>
      <c r="H1" s="642"/>
      <c r="I1" s="642"/>
      <c r="J1" s="642"/>
      <c r="K1" s="642"/>
      <c r="L1" s="642"/>
      <c r="M1" s="642"/>
      <c r="N1" s="642"/>
      <c r="O1" s="642"/>
      <c r="P1" s="642"/>
    </row>
    <row r="2" spans="1:17" ht="21" x14ac:dyDescent="0.45">
      <c r="A2" s="642" t="s">
        <v>1920</v>
      </c>
      <c r="B2" s="642"/>
      <c r="C2" s="642"/>
      <c r="D2" s="642"/>
      <c r="E2" s="642"/>
      <c r="F2" s="642"/>
      <c r="G2" s="642"/>
      <c r="H2" s="642"/>
      <c r="I2" s="642"/>
      <c r="J2" s="642"/>
      <c r="K2" s="642"/>
      <c r="L2" s="642"/>
      <c r="M2" s="642"/>
      <c r="N2" s="642"/>
      <c r="O2" s="642"/>
      <c r="P2" s="642"/>
    </row>
    <row r="3" spans="1:17" ht="21" x14ac:dyDescent="0.45">
      <c r="A3" s="642" t="s">
        <v>3752</v>
      </c>
      <c r="B3" s="642"/>
      <c r="C3" s="642"/>
      <c r="D3" s="642"/>
      <c r="E3" s="642"/>
      <c r="F3" s="642"/>
      <c r="G3" s="642"/>
      <c r="H3" s="642"/>
      <c r="I3" s="642"/>
      <c r="J3" s="642"/>
      <c r="K3" s="642"/>
      <c r="L3" s="642"/>
      <c r="M3" s="642"/>
      <c r="N3" s="642"/>
      <c r="O3" s="642"/>
      <c r="P3" s="642"/>
    </row>
    <row r="4" spans="1:17" s="521" customFormat="1" ht="8.1" customHeight="1" x14ac:dyDescent="0.4">
      <c r="A4" s="518"/>
      <c r="B4" s="519"/>
      <c r="C4" s="518"/>
      <c r="D4" s="518"/>
      <c r="E4" s="520"/>
      <c r="I4" s="522"/>
      <c r="N4" s="545"/>
    </row>
    <row r="5" spans="1:17" s="524" customFormat="1" ht="42" customHeight="1" x14ac:dyDescent="0.4">
      <c r="A5" s="640" t="s">
        <v>253</v>
      </c>
      <c r="B5" s="640" t="s">
        <v>254</v>
      </c>
      <c r="C5" s="640"/>
      <c r="D5" s="640"/>
      <c r="E5" s="640"/>
      <c r="F5" s="640"/>
      <c r="G5" s="640"/>
      <c r="H5" s="640"/>
      <c r="I5" s="640"/>
      <c r="J5" s="643" t="s">
        <v>2905</v>
      </c>
      <c r="K5" s="644"/>
      <c r="L5" s="644"/>
      <c r="M5" s="644"/>
      <c r="N5" s="644"/>
      <c r="O5" s="645"/>
      <c r="P5" s="646" t="s">
        <v>256</v>
      </c>
    </row>
    <row r="6" spans="1:17" s="525" customFormat="1" ht="57.75" customHeight="1" x14ac:dyDescent="0.2">
      <c r="A6" s="640"/>
      <c r="B6" s="647" t="s">
        <v>257</v>
      </c>
      <c r="C6" s="640" t="s">
        <v>2</v>
      </c>
      <c r="D6" s="640" t="s">
        <v>258</v>
      </c>
      <c r="E6" s="640" t="s">
        <v>259</v>
      </c>
      <c r="F6" s="640" t="s">
        <v>260</v>
      </c>
      <c r="G6" s="640" t="s">
        <v>261</v>
      </c>
      <c r="H6" s="640" t="s">
        <v>262</v>
      </c>
      <c r="I6" s="649" t="s">
        <v>263</v>
      </c>
      <c r="J6" s="650" t="s">
        <v>2239</v>
      </c>
      <c r="K6" s="650"/>
      <c r="L6" s="648" t="s">
        <v>265</v>
      </c>
      <c r="M6" s="648"/>
      <c r="N6" s="648"/>
      <c r="O6" s="629" t="s">
        <v>3523</v>
      </c>
      <c r="P6" s="646"/>
    </row>
    <row r="7" spans="1:17" s="524" customFormat="1" ht="60" customHeight="1" x14ac:dyDescent="0.4">
      <c r="A7" s="640"/>
      <c r="B7" s="647"/>
      <c r="C7" s="640"/>
      <c r="D7" s="640"/>
      <c r="E7" s="640"/>
      <c r="F7" s="640"/>
      <c r="G7" s="640"/>
      <c r="H7" s="640"/>
      <c r="I7" s="649"/>
      <c r="J7" s="535" t="s">
        <v>266</v>
      </c>
      <c r="K7" s="535" t="s">
        <v>267</v>
      </c>
      <c r="L7" s="536" t="s">
        <v>266</v>
      </c>
      <c r="M7" s="536" t="s">
        <v>267</v>
      </c>
      <c r="N7" s="577" t="s">
        <v>3628</v>
      </c>
      <c r="O7" s="630"/>
      <c r="P7" s="646"/>
    </row>
    <row r="8" spans="1:17" s="328" customFormat="1" x14ac:dyDescent="0.4">
      <c r="A8" s="388" t="s">
        <v>3687</v>
      </c>
      <c r="B8" s="389"/>
      <c r="C8" s="390"/>
      <c r="D8" s="390"/>
      <c r="E8" s="391"/>
      <c r="F8" s="391"/>
      <c r="G8" s="391"/>
      <c r="H8" s="392"/>
      <c r="I8" s="393">
        <f>SUM(I9:I22)</f>
        <v>7789289</v>
      </c>
      <c r="J8" s="393">
        <f t="shared" ref="J8:P8" si="0">SUM(J9:J22)</f>
        <v>4400</v>
      </c>
      <c r="K8" s="393">
        <f t="shared" si="0"/>
        <v>4400</v>
      </c>
      <c r="L8" s="393">
        <f t="shared" si="0"/>
        <v>255671.88</v>
      </c>
      <c r="M8" s="393">
        <f t="shared" si="0"/>
        <v>255671.88</v>
      </c>
      <c r="N8" s="393"/>
      <c r="O8" s="393">
        <f t="shared" si="0"/>
        <v>520143.76</v>
      </c>
      <c r="P8" s="393">
        <f t="shared" si="0"/>
        <v>7269145.2400000002</v>
      </c>
      <c r="Q8" s="440"/>
    </row>
    <row r="9" spans="1:17" s="570" customFormat="1" ht="131.25" x14ac:dyDescent="0.2">
      <c r="A9" s="528"/>
      <c r="B9" s="529" t="s">
        <v>3504</v>
      </c>
      <c r="C9" s="442" t="s">
        <v>3505</v>
      </c>
      <c r="D9" s="442" t="s">
        <v>3506</v>
      </c>
      <c r="E9" s="443" t="s">
        <v>451</v>
      </c>
      <c r="F9" s="443" t="s">
        <v>739</v>
      </c>
      <c r="G9" s="443" t="s">
        <v>2946</v>
      </c>
      <c r="H9" s="444" t="s">
        <v>3524</v>
      </c>
      <c r="I9" s="493">
        <v>18000</v>
      </c>
      <c r="J9" s="493">
        <v>900</v>
      </c>
      <c r="K9" s="493">
        <v>900</v>
      </c>
      <c r="L9" s="493">
        <v>0</v>
      </c>
      <c r="M9" s="493">
        <v>0</v>
      </c>
      <c r="N9" s="538"/>
      <c r="O9" s="574">
        <f t="shared" ref="O9:O16" si="1">SUM(J9:M9)</f>
        <v>1800</v>
      </c>
      <c r="P9" s="493">
        <f>+I9-O9</f>
        <v>16200</v>
      </c>
    </row>
    <row r="10" spans="1:17" s="570" customFormat="1" ht="112.5" x14ac:dyDescent="0.2">
      <c r="A10" s="528"/>
      <c r="B10" s="529" t="s">
        <v>3507</v>
      </c>
      <c r="C10" s="442" t="s">
        <v>3508</v>
      </c>
      <c r="D10" s="442" t="s">
        <v>3509</v>
      </c>
      <c r="E10" s="443" t="s">
        <v>451</v>
      </c>
      <c r="F10" s="443" t="s">
        <v>739</v>
      </c>
      <c r="G10" s="443" t="s">
        <v>2946</v>
      </c>
      <c r="H10" s="444" t="s">
        <v>3525</v>
      </c>
      <c r="I10" s="493">
        <v>45000</v>
      </c>
      <c r="J10" s="493">
        <v>2250</v>
      </c>
      <c r="K10" s="493">
        <v>2250</v>
      </c>
      <c r="L10" s="493">
        <v>0</v>
      </c>
      <c r="M10" s="493">
        <v>0</v>
      </c>
      <c r="N10" s="538"/>
      <c r="O10" s="574">
        <f t="shared" si="1"/>
        <v>4500</v>
      </c>
      <c r="P10" s="493">
        <f t="shared" ref="P10:P21" si="2">+I10-O10</f>
        <v>40500</v>
      </c>
    </row>
    <row r="11" spans="1:17" s="570" customFormat="1" ht="112.5" x14ac:dyDescent="0.2">
      <c r="A11" s="528"/>
      <c r="B11" s="529" t="s">
        <v>3552</v>
      </c>
      <c r="C11" s="442" t="s">
        <v>3553</v>
      </c>
      <c r="D11" s="442" t="s">
        <v>3554</v>
      </c>
      <c r="E11" s="443" t="s">
        <v>451</v>
      </c>
      <c r="F11" s="443" t="s">
        <v>739</v>
      </c>
      <c r="G11" s="443" t="s">
        <v>2946</v>
      </c>
      <c r="H11" s="444" t="s">
        <v>3555</v>
      </c>
      <c r="I11" s="493">
        <v>15000</v>
      </c>
      <c r="J11" s="493">
        <v>750</v>
      </c>
      <c r="K11" s="493">
        <v>750</v>
      </c>
      <c r="L11" s="493">
        <v>0</v>
      </c>
      <c r="M11" s="493">
        <v>0</v>
      </c>
      <c r="N11" s="538"/>
      <c r="O11" s="574">
        <f t="shared" si="1"/>
        <v>1500</v>
      </c>
      <c r="P11" s="493">
        <f t="shared" si="2"/>
        <v>13500</v>
      </c>
    </row>
    <row r="12" spans="1:17" s="570" customFormat="1" ht="131.25" x14ac:dyDescent="0.2">
      <c r="A12" s="528"/>
      <c r="B12" s="529" t="s">
        <v>3575</v>
      </c>
      <c r="C12" s="442" t="s">
        <v>3576</v>
      </c>
      <c r="D12" s="442" t="s">
        <v>3577</v>
      </c>
      <c r="E12" s="443" t="s">
        <v>451</v>
      </c>
      <c r="F12" s="443" t="s">
        <v>739</v>
      </c>
      <c r="G12" s="443" t="s">
        <v>1144</v>
      </c>
      <c r="H12" s="444" t="s">
        <v>3578</v>
      </c>
      <c r="I12" s="493">
        <v>133000</v>
      </c>
      <c r="J12" s="493">
        <v>0</v>
      </c>
      <c r="K12" s="493">
        <v>0</v>
      </c>
      <c r="L12" s="493">
        <v>0</v>
      </c>
      <c r="M12" s="493">
        <v>0</v>
      </c>
      <c r="N12" s="538" t="s">
        <v>2987</v>
      </c>
      <c r="O12" s="574">
        <f t="shared" si="1"/>
        <v>0</v>
      </c>
      <c r="P12" s="493">
        <f t="shared" si="2"/>
        <v>133000</v>
      </c>
    </row>
    <row r="13" spans="1:17" s="570" customFormat="1" ht="168.75" x14ac:dyDescent="0.2">
      <c r="A13" s="528"/>
      <c r="B13" s="529" t="s">
        <v>3579</v>
      </c>
      <c r="C13" s="442" t="s">
        <v>3580</v>
      </c>
      <c r="D13" s="442" t="s">
        <v>3581</v>
      </c>
      <c r="E13" s="443" t="s">
        <v>3582</v>
      </c>
      <c r="F13" s="443" t="s">
        <v>739</v>
      </c>
      <c r="G13" s="443" t="s">
        <v>3583</v>
      </c>
      <c r="H13" s="444" t="s">
        <v>3584</v>
      </c>
      <c r="I13" s="493">
        <v>10000</v>
      </c>
      <c r="J13" s="493">
        <v>500</v>
      </c>
      <c r="K13" s="493">
        <v>500</v>
      </c>
      <c r="L13" s="493">
        <v>0</v>
      </c>
      <c r="M13" s="493">
        <v>0</v>
      </c>
      <c r="N13" s="538"/>
      <c r="O13" s="574">
        <f t="shared" si="1"/>
        <v>1000</v>
      </c>
      <c r="P13" s="493">
        <f t="shared" si="2"/>
        <v>9000</v>
      </c>
    </row>
    <row r="14" spans="1:17" s="570" customFormat="1" ht="131.25" x14ac:dyDescent="0.2">
      <c r="A14" s="528"/>
      <c r="B14" s="529" t="s">
        <v>3585</v>
      </c>
      <c r="C14" s="442" t="s">
        <v>3586</v>
      </c>
      <c r="D14" s="442" t="s">
        <v>3587</v>
      </c>
      <c r="E14" s="443" t="s">
        <v>1185</v>
      </c>
      <c r="F14" s="443" t="s">
        <v>739</v>
      </c>
      <c r="G14" s="443" t="s">
        <v>1763</v>
      </c>
      <c r="H14" s="444" t="s">
        <v>3588</v>
      </c>
      <c r="I14" s="493">
        <v>348260</v>
      </c>
      <c r="J14" s="493">
        <v>0</v>
      </c>
      <c r="K14" s="493">
        <v>0</v>
      </c>
      <c r="L14" s="493">
        <v>0</v>
      </c>
      <c r="M14" s="493">
        <v>0</v>
      </c>
      <c r="N14" s="538" t="s">
        <v>1786</v>
      </c>
      <c r="O14" s="574">
        <f t="shared" si="1"/>
        <v>0</v>
      </c>
      <c r="P14" s="493">
        <f t="shared" si="2"/>
        <v>348260</v>
      </c>
    </row>
    <row r="15" spans="1:17" s="570" customFormat="1" ht="150" x14ac:dyDescent="0.2">
      <c r="A15" s="528"/>
      <c r="B15" s="529" t="s">
        <v>3585</v>
      </c>
      <c r="C15" s="442" t="s">
        <v>3586</v>
      </c>
      <c r="D15" s="442" t="s">
        <v>3587</v>
      </c>
      <c r="E15" s="443" t="s">
        <v>2155</v>
      </c>
      <c r="F15" s="443" t="s">
        <v>739</v>
      </c>
      <c r="G15" s="443" t="s">
        <v>1763</v>
      </c>
      <c r="H15" s="444" t="s">
        <v>3589</v>
      </c>
      <c r="I15" s="493">
        <v>450000</v>
      </c>
      <c r="J15" s="493">
        <v>0</v>
      </c>
      <c r="K15" s="493">
        <v>0</v>
      </c>
      <c r="L15" s="493">
        <v>0</v>
      </c>
      <c r="M15" s="493">
        <v>0</v>
      </c>
      <c r="N15" s="538" t="s">
        <v>1786</v>
      </c>
      <c r="O15" s="574">
        <f t="shared" si="1"/>
        <v>0</v>
      </c>
      <c r="P15" s="493">
        <f t="shared" si="2"/>
        <v>450000</v>
      </c>
    </row>
    <row r="16" spans="1:17" s="570" customFormat="1" ht="112.5" x14ac:dyDescent="0.2">
      <c r="A16" s="528"/>
      <c r="B16" s="529" t="s">
        <v>3585</v>
      </c>
      <c r="C16" s="442" t="s">
        <v>3590</v>
      </c>
      <c r="D16" s="442" t="s">
        <v>3591</v>
      </c>
      <c r="E16" s="443" t="s">
        <v>2155</v>
      </c>
      <c r="F16" s="443" t="s">
        <v>739</v>
      </c>
      <c r="G16" s="443" t="s">
        <v>1144</v>
      </c>
      <c r="H16" s="444" t="s">
        <v>3592</v>
      </c>
      <c r="I16" s="493">
        <v>462650</v>
      </c>
      <c r="J16" s="493">
        <v>0</v>
      </c>
      <c r="K16" s="493">
        <v>0</v>
      </c>
      <c r="L16" s="493">
        <v>12460</v>
      </c>
      <c r="M16" s="493">
        <v>12460</v>
      </c>
      <c r="N16" s="538"/>
      <c r="O16" s="574">
        <f t="shared" si="1"/>
        <v>24920</v>
      </c>
      <c r="P16" s="493">
        <f t="shared" si="2"/>
        <v>437730</v>
      </c>
    </row>
    <row r="17" spans="1:16" s="440" customFormat="1" ht="131.25" x14ac:dyDescent="0.2">
      <c r="A17" s="485"/>
      <c r="B17" s="437" t="s">
        <v>3688</v>
      </c>
      <c r="C17" s="439" t="s">
        <v>3689</v>
      </c>
      <c r="D17" s="439" t="s">
        <v>3690</v>
      </c>
      <c r="E17" s="435" t="s">
        <v>451</v>
      </c>
      <c r="F17" s="443" t="s">
        <v>1186</v>
      </c>
      <c r="G17" s="443" t="s">
        <v>1144</v>
      </c>
      <c r="H17" s="444" t="s">
        <v>3691</v>
      </c>
      <c r="I17" s="486">
        <v>66500</v>
      </c>
      <c r="J17" s="486">
        <v>0</v>
      </c>
      <c r="K17" s="486">
        <v>0</v>
      </c>
      <c r="L17" s="486">
        <v>0</v>
      </c>
      <c r="M17" s="486">
        <v>0</v>
      </c>
      <c r="N17" s="538" t="s">
        <v>3692</v>
      </c>
      <c r="O17" s="486">
        <f>SUM(J17:N17)</f>
        <v>0</v>
      </c>
      <c r="P17" s="493">
        <f t="shared" si="2"/>
        <v>66500</v>
      </c>
    </row>
    <row r="18" spans="1:16" s="440" customFormat="1" ht="131.25" x14ac:dyDescent="0.2">
      <c r="A18" s="485"/>
      <c r="B18" s="437" t="s">
        <v>3688</v>
      </c>
      <c r="C18" s="439" t="s">
        <v>3693</v>
      </c>
      <c r="D18" s="439" t="s">
        <v>3694</v>
      </c>
      <c r="E18" s="435" t="s">
        <v>2155</v>
      </c>
      <c r="F18" s="443" t="s">
        <v>3685</v>
      </c>
      <c r="G18" s="443" t="s">
        <v>3695</v>
      </c>
      <c r="H18" s="444" t="s">
        <v>3696</v>
      </c>
      <c r="I18" s="486">
        <v>1765850</v>
      </c>
      <c r="J18" s="486"/>
      <c r="K18" s="486"/>
      <c r="L18" s="486"/>
      <c r="M18" s="486"/>
      <c r="N18" s="538" t="s">
        <v>2835</v>
      </c>
      <c r="O18" s="486">
        <f>SUM(J18:N18)</f>
        <v>0</v>
      </c>
      <c r="P18" s="493">
        <f t="shared" si="2"/>
        <v>1765850</v>
      </c>
    </row>
    <row r="19" spans="1:16" s="440" customFormat="1" ht="150" x14ac:dyDescent="0.2">
      <c r="A19" s="485"/>
      <c r="B19" s="437" t="s">
        <v>3697</v>
      </c>
      <c r="C19" s="439" t="s">
        <v>3698</v>
      </c>
      <c r="D19" s="439" t="s">
        <v>3699</v>
      </c>
      <c r="E19" s="435" t="s">
        <v>1251</v>
      </c>
      <c r="F19" s="443" t="s">
        <v>3700</v>
      </c>
      <c r="G19" s="443" t="s">
        <v>1144</v>
      </c>
      <c r="H19" s="444" t="s">
        <v>3701</v>
      </c>
      <c r="I19" s="486">
        <v>427500</v>
      </c>
      <c r="J19" s="486">
        <v>0</v>
      </c>
      <c r="K19" s="486">
        <v>0</v>
      </c>
      <c r="L19" s="486">
        <v>21375</v>
      </c>
      <c r="M19" s="486">
        <v>21375</v>
      </c>
      <c r="N19" s="538" t="s">
        <v>3702</v>
      </c>
      <c r="O19" s="486">
        <f>SUM(J19:N19)</f>
        <v>42750</v>
      </c>
      <c r="P19" s="493">
        <f t="shared" si="2"/>
        <v>384750</v>
      </c>
    </row>
    <row r="20" spans="1:16" s="440" customFormat="1" ht="168.75" x14ac:dyDescent="0.2">
      <c r="A20" s="485"/>
      <c r="B20" s="437" t="s">
        <v>3703</v>
      </c>
      <c r="C20" s="439" t="s">
        <v>3704</v>
      </c>
      <c r="D20" s="439" t="s">
        <v>3705</v>
      </c>
      <c r="E20" s="435" t="s">
        <v>1251</v>
      </c>
      <c r="F20" s="443" t="s">
        <v>3700</v>
      </c>
      <c r="G20" s="443" t="s">
        <v>1144</v>
      </c>
      <c r="H20" s="444" t="s">
        <v>3706</v>
      </c>
      <c r="I20" s="486">
        <v>3412875</v>
      </c>
      <c r="J20" s="486">
        <v>0</v>
      </c>
      <c r="K20" s="486">
        <v>0</v>
      </c>
      <c r="L20" s="486">
        <v>221836.88</v>
      </c>
      <c r="M20" s="486">
        <v>221836.88</v>
      </c>
      <c r="N20" s="538" t="s">
        <v>3702</v>
      </c>
      <c r="O20" s="486">
        <f>SUM(J20:N20)</f>
        <v>443673.76</v>
      </c>
      <c r="P20" s="493">
        <f t="shared" si="2"/>
        <v>2969201.24</v>
      </c>
    </row>
    <row r="21" spans="1:16" s="488" customFormat="1" ht="131.25" x14ac:dyDescent="0.2">
      <c r="A21" s="798"/>
      <c r="B21" s="799" t="s">
        <v>3753</v>
      </c>
      <c r="C21" s="800" t="s">
        <v>3754</v>
      </c>
      <c r="D21" s="800" t="s">
        <v>3755</v>
      </c>
      <c r="E21" s="801" t="s">
        <v>451</v>
      </c>
      <c r="F21" s="801" t="s">
        <v>3756</v>
      </c>
      <c r="G21" s="801" t="s">
        <v>3757</v>
      </c>
      <c r="H21" s="802" t="s">
        <v>3758</v>
      </c>
      <c r="I21" s="803">
        <v>634654</v>
      </c>
      <c r="J21" s="804">
        <v>0</v>
      </c>
      <c r="K21" s="804">
        <v>0</v>
      </c>
      <c r="L21" s="804">
        <v>0</v>
      </c>
      <c r="M21" s="804">
        <v>0</v>
      </c>
      <c r="N21" s="805" t="s">
        <v>2835</v>
      </c>
      <c r="O21" s="806">
        <f>SUM(J21:M21)</f>
        <v>0</v>
      </c>
      <c r="P21" s="493">
        <f t="shared" si="2"/>
        <v>634654</v>
      </c>
    </row>
    <row r="22" spans="1:16" s="440" customFormat="1" x14ac:dyDescent="0.2">
      <c r="A22" s="438"/>
      <c r="B22" s="437"/>
      <c r="C22" s="439"/>
      <c r="D22" s="439"/>
      <c r="E22" s="435"/>
      <c r="F22" s="435"/>
      <c r="G22" s="435"/>
      <c r="H22" s="436"/>
      <c r="I22" s="486"/>
      <c r="J22" s="486"/>
      <c r="K22" s="486"/>
      <c r="L22" s="486"/>
      <c r="M22" s="486"/>
      <c r="N22" s="538"/>
      <c r="O22" s="574"/>
      <c r="P22" s="493"/>
    </row>
    <row r="23" spans="1:16" s="440" customFormat="1" hidden="1" x14ac:dyDescent="0.2">
      <c r="A23" s="388" t="s">
        <v>360</v>
      </c>
      <c r="B23" s="389"/>
      <c r="C23" s="491"/>
      <c r="D23" s="390"/>
      <c r="E23" s="391"/>
      <c r="F23" s="391"/>
      <c r="G23" s="391"/>
      <c r="H23" s="392"/>
      <c r="I23" s="393">
        <f t="shared" ref="I23:P23" si="3">SUM(I24:I25)</f>
        <v>0</v>
      </c>
      <c r="J23" s="393">
        <f t="shared" si="3"/>
        <v>0</v>
      </c>
      <c r="K23" s="393">
        <f t="shared" si="3"/>
        <v>0</v>
      </c>
      <c r="L23" s="393">
        <f t="shared" si="3"/>
        <v>0</v>
      </c>
      <c r="M23" s="393">
        <f t="shared" si="3"/>
        <v>0</v>
      </c>
      <c r="N23" s="579">
        <f t="shared" si="3"/>
        <v>0</v>
      </c>
      <c r="O23" s="527">
        <f t="shared" si="3"/>
        <v>0</v>
      </c>
      <c r="P23" s="393">
        <f t="shared" si="3"/>
        <v>0</v>
      </c>
    </row>
    <row r="24" spans="1:16" s="440" customFormat="1" hidden="1" x14ac:dyDescent="0.2">
      <c r="A24" s="438"/>
      <c r="B24" s="437"/>
      <c r="C24" s="439"/>
      <c r="D24" s="439"/>
      <c r="E24" s="435"/>
      <c r="F24" s="435"/>
      <c r="G24" s="435"/>
      <c r="H24" s="436"/>
      <c r="I24" s="486"/>
      <c r="J24" s="486"/>
      <c r="K24" s="486"/>
      <c r="L24" s="486"/>
      <c r="M24" s="486"/>
      <c r="N24" s="538"/>
      <c r="O24" s="574">
        <f>SUM(J24:M24)</f>
        <v>0</v>
      </c>
      <c r="P24" s="493">
        <f>+I24-O24</f>
        <v>0</v>
      </c>
    </row>
    <row r="25" spans="1:16" s="440" customFormat="1" hidden="1" x14ac:dyDescent="0.2">
      <c r="A25" s="438"/>
      <c r="B25" s="437"/>
      <c r="C25" s="439"/>
      <c r="D25" s="439"/>
      <c r="E25" s="435"/>
      <c r="F25" s="435"/>
      <c r="G25" s="435"/>
      <c r="H25" s="436"/>
      <c r="I25" s="486"/>
      <c r="J25" s="486"/>
      <c r="K25" s="486"/>
      <c r="L25" s="486"/>
      <c r="M25" s="486"/>
      <c r="N25" s="538"/>
      <c r="O25" s="574">
        <f>SUM(J25:M25)</f>
        <v>0</v>
      </c>
      <c r="P25" s="493">
        <f>+I25-O25</f>
        <v>0</v>
      </c>
    </row>
    <row r="26" spans="1:16" s="440" customFormat="1" x14ac:dyDescent="0.2">
      <c r="A26" s="388" t="s">
        <v>2126</v>
      </c>
      <c r="B26" s="389"/>
      <c r="C26" s="390"/>
      <c r="D26" s="390"/>
      <c r="E26" s="391"/>
      <c r="F26" s="391"/>
      <c r="G26" s="391"/>
      <c r="H26" s="392"/>
      <c r="I26" s="393">
        <f t="shared" ref="I26:P26" si="4">SUM(I27:I30)</f>
        <v>262500</v>
      </c>
      <c r="J26" s="393">
        <f t="shared" si="4"/>
        <v>7125</v>
      </c>
      <c r="K26" s="393">
        <f t="shared" si="4"/>
        <v>7125</v>
      </c>
      <c r="L26" s="393">
        <f t="shared" si="4"/>
        <v>6000</v>
      </c>
      <c r="M26" s="393">
        <f t="shared" si="4"/>
        <v>6000</v>
      </c>
      <c r="N26" s="579"/>
      <c r="O26" s="527">
        <f t="shared" si="4"/>
        <v>26250</v>
      </c>
      <c r="P26" s="393">
        <f t="shared" si="4"/>
        <v>236250</v>
      </c>
    </row>
    <row r="27" spans="1:16" s="570" customFormat="1" ht="150" x14ac:dyDescent="0.2">
      <c r="A27" s="528"/>
      <c r="B27" s="529" t="s">
        <v>3510</v>
      </c>
      <c r="C27" s="442" t="s">
        <v>3511</v>
      </c>
      <c r="D27" s="442" t="s">
        <v>3512</v>
      </c>
      <c r="E27" s="443" t="s">
        <v>2610</v>
      </c>
      <c r="F27" s="443" t="s">
        <v>2126</v>
      </c>
      <c r="G27" s="443" t="s">
        <v>1144</v>
      </c>
      <c r="H27" s="444" t="s">
        <v>3526</v>
      </c>
      <c r="I27" s="493">
        <v>95000</v>
      </c>
      <c r="J27" s="493">
        <v>0</v>
      </c>
      <c r="K27" s="493">
        <v>0</v>
      </c>
      <c r="L27" s="493">
        <v>4750</v>
      </c>
      <c r="M27" s="493">
        <v>4750</v>
      </c>
      <c r="N27" s="538"/>
      <c r="O27" s="574">
        <f>SUM(J27:M27)</f>
        <v>9500</v>
      </c>
      <c r="P27" s="493">
        <f>+I27-O27</f>
        <v>85500</v>
      </c>
    </row>
    <row r="28" spans="1:16" s="570" customFormat="1" ht="150" x14ac:dyDescent="0.2">
      <c r="A28" s="528"/>
      <c r="B28" s="529" t="s">
        <v>3593</v>
      </c>
      <c r="C28" s="442" t="s">
        <v>3594</v>
      </c>
      <c r="D28" s="442" t="s">
        <v>3595</v>
      </c>
      <c r="E28" s="443" t="s">
        <v>2610</v>
      </c>
      <c r="F28" s="443" t="s">
        <v>2126</v>
      </c>
      <c r="G28" s="443" t="s">
        <v>1144</v>
      </c>
      <c r="H28" s="444" t="s">
        <v>3596</v>
      </c>
      <c r="I28" s="493">
        <v>25000</v>
      </c>
      <c r="J28" s="493">
        <v>0</v>
      </c>
      <c r="K28" s="493">
        <v>0</v>
      </c>
      <c r="L28" s="493">
        <v>1250</v>
      </c>
      <c r="M28" s="493">
        <v>1250</v>
      </c>
      <c r="N28" s="538"/>
      <c r="O28" s="574">
        <f>SUM(J28:M28)</f>
        <v>2500</v>
      </c>
      <c r="P28" s="493">
        <f>+I28-O28</f>
        <v>22500</v>
      </c>
    </row>
    <row r="29" spans="1:16" s="241" customFormat="1" ht="150" x14ac:dyDescent="0.2">
      <c r="A29" s="485"/>
      <c r="B29" s="437" t="s">
        <v>3629</v>
      </c>
      <c r="C29" s="439" t="s">
        <v>3630</v>
      </c>
      <c r="D29" s="439" t="s">
        <v>3631</v>
      </c>
      <c r="E29" s="435" t="s">
        <v>3632</v>
      </c>
      <c r="F29" s="435" t="s">
        <v>2126</v>
      </c>
      <c r="G29" s="435" t="s">
        <v>1144</v>
      </c>
      <c r="H29" s="444" t="s">
        <v>3707</v>
      </c>
      <c r="I29" s="542">
        <v>142500</v>
      </c>
      <c r="J29" s="542">
        <v>7125</v>
      </c>
      <c r="K29" s="542">
        <v>7125</v>
      </c>
      <c r="L29" s="542">
        <v>0</v>
      </c>
      <c r="M29" s="542">
        <v>0</v>
      </c>
      <c r="N29" s="538"/>
      <c r="O29" s="574">
        <f>SUM(J29:M29)</f>
        <v>14250</v>
      </c>
      <c r="P29" s="493">
        <f>+I29-O29</f>
        <v>128250</v>
      </c>
    </row>
    <row r="30" spans="1:16" s="440" customFormat="1" x14ac:dyDescent="0.2">
      <c r="A30" s="438"/>
      <c r="B30" s="437"/>
      <c r="C30" s="439"/>
      <c r="D30" s="439"/>
      <c r="E30" s="435"/>
      <c r="F30" s="435"/>
      <c r="G30" s="435"/>
      <c r="H30" s="436"/>
      <c r="I30" s="486"/>
      <c r="J30" s="486"/>
      <c r="K30" s="486"/>
      <c r="L30" s="486"/>
      <c r="M30" s="486"/>
      <c r="N30" s="538"/>
      <c r="O30" s="574"/>
      <c r="P30" s="493"/>
    </row>
    <row r="31" spans="1:16" s="440" customFormat="1" x14ac:dyDescent="0.2">
      <c r="A31" s="388" t="s">
        <v>161</v>
      </c>
      <c r="B31" s="389"/>
      <c r="C31" s="390"/>
      <c r="D31" s="390"/>
      <c r="E31" s="391"/>
      <c r="F31" s="391"/>
      <c r="G31" s="391"/>
      <c r="H31" s="392"/>
      <c r="I31" s="393">
        <f>SUM(I32:I48)</f>
        <v>4525779</v>
      </c>
      <c r="J31" s="393">
        <f t="shared" ref="J31:P31" si="5">SUM(J32:J48)</f>
        <v>6325.7000000000007</v>
      </c>
      <c r="K31" s="393">
        <f t="shared" si="5"/>
        <v>6325.7000000000007</v>
      </c>
      <c r="L31" s="393">
        <f t="shared" si="5"/>
        <v>114003</v>
      </c>
      <c r="M31" s="393">
        <f t="shared" si="5"/>
        <v>114003</v>
      </c>
      <c r="N31" s="579"/>
      <c r="O31" s="527">
        <f t="shared" si="5"/>
        <v>240657.4</v>
      </c>
      <c r="P31" s="393">
        <f t="shared" si="5"/>
        <v>4285121.5999999996</v>
      </c>
    </row>
    <row r="32" spans="1:16" s="570" customFormat="1" ht="150" x14ac:dyDescent="0.2">
      <c r="A32" s="528"/>
      <c r="B32" s="529" t="s">
        <v>3504</v>
      </c>
      <c r="C32" s="442" t="s">
        <v>3527</v>
      </c>
      <c r="D32" s="442" t="s">
        <v>3513</v>
      </c>
      <c r="E32" s="443" t="s">
        <v>2025</v>
      </c>
      <c r="F32" s="443" t="s">
        <v>161</v>
      </c>
      <c r="G32" s="443" t="s">
        <v>378</v>
      </c>
      <c r="H32" s="444" t="s">
        <v>3528</v>
      </c>
      <c r="I32" s="493">
        <v>245100</v>
      </c>
      <c r="J32" s="493">
        <v>0</v>
      </c>
      <c r="K32" s="493">
        <v>0</v>
      </c>
      <c r="L32" s="493">
        <v>19608</v>
      </c>
      <c r="M32" s="493">
        <v>19608</v>
      </c>
      <c r="N32" s="538"/>
      <c r="O32" s="574">
        <f>SUM(J32:M32)</f>
        <v>39216</v>
      </c>
      <c r="P32" s="493">
        <f>+I32-O32</f>
        <v>205884</v>
      </c>
    </row>
    <row r="33" spans="1:16" s="570" customFormat="1" ht="112.5" x14ac:dyDescent="0.2">
      <c r="A33" s="528"/>
      <c r="B33" s="529" t="s">
        <v>3510</v>
      </c>
      <c r="C33" s="442" t="s">
        <v>3521</v>
      </c>
      <c r="D33" s="442" t="s">
        <v>3529</v>
      </c>
      <c r="E33" s="443" t="s">
        <v>914</v>
      </c>
      <c r="F33" s="443" t="s">
        <v>3530</v>
      </c>
      <c r="G33" s="443" t="s">
        <v>3253</v>
      </c>
      <c r="H33" s="444" t="s">
        <v>3531</v>
      </c>
      <c r="I33" s="493">
        <v>49000</v>
      </c>
      <c r="J33" s="493">
        <v>2450</v>
      </c>
      <c r="K33" s="493">
        <v>2450</v>
      </c>
      <c r="L33" s="493">
        <v>0</v>
      </c>
      <c r="M33" s="493">
        <v>0</v>
      </c>
      <c r="N33" s="538"/>
      <c r="O33" s="574">
        <f>SUM(J33:M33)</f>
        <v>4900</v>
      </c>
      <c r="P33" s="493">
        <f>+I33-O33</f>
        <v>44100</v>
      </c>
    </row>
    <row r="34" spans="1:16" s="570" customFormat="1" ht="93.75" x14ac:dyDescent="0.2">
      <c r="A34" s="528"/>
      <c r="B34" s="529" t="s">
        <v>3532</v>
      </c>
      <c r="C34" s="442" t="s">
        <v>3522</v>
      </c>
      <c r="D34" s="442" t="s">
        <v>3533</v>
      </c>
      <c r="E34" s="443" t="s">
        <v>914</v>
      </c>
      <c r="F34" s="443" t="s">
        <v>3530</v>
      </c>
      <c r="G34" s="443" t="s">
        <v>1039</v>
      </c>
      <c r="H34" s="444" t="s">
        <v>3534</v>
      </c>
      <c r="I34" s="493">
        <v>77514</v>
      </c>
      <c r="J34" s="493">
        <v>3875.7000000000003</v>
      </c>
      <c r="K34" s="493">
        <v>3875.7000000000003</v>
      </c>
      <c r="L34" s="493">
        <v>0</v>
      </c>
      <c r="M34" s="493">
        <v>0</v>
      </c>
      <c r="N34" s="538"/>
      <c r="O34" s="574">
        <f>SUM(J34:M34)</f>
        <v>7751.4000000000005</v>
      </c>
      <c r="P34" s="493">
        <f>+I34-O34</f>
        <v>69762.600000000006</v>
      </c>
    </row>
    <row r="35" spans="1:16" s="570" customFormat="1" ht="150" x14ac:dyDescent="0.2">
      <c r="A35" s="528"/>
      <c r="B35" s="529">
        <v>244334</v>
      </c>
      <c r="C35" s="442" t="s">
        <v>3535</v>
      </c>
      <c r="D35" s="442" t="s">
        <v>3536</v>
      </c>
      <c r="E35" s="443" t="s">
        <v>2025</v>
      </c>
      <c r="F35" s="443" t="s">
        <v>161</v>
      </c>
      <c r="G35" s="443" t="s">
        <v>378</v>
      </c>
      <c r="H35" s="444" t="s">
        <v>3537</v>
      </c>
      <c r="I35" s="493">
        <v>490200</v>
      </c>
      <c r="J35" s="493">
        <v>0</v>
      </c>
      <c r="K35" s="493">
        <v>0</v>
      </c>
      <c r="L35" s="493">
        <v>39216</v>
      </c>
      <c r="M35" s="493">
        <v>39216</v>
      </c>
      <c r="N35" s="538"/>
      <c r="O35" s="574">
        <f>SUM(J35:M35)</f>
        <v>78432</v>
      </c>
      <c r="P35" s="493">
        <f>+I35-O35</f>
        <v>411768</v>
      </c>
    </row>
    <row r="36" spans="1:16" s="570" customFormat="1" ht="168.75" x14ac:dyDescent="0.2">
      <c r="A36" s="528"/>
      <c r="B36" s="529" t="s">
        <v>3552</v>
      </c>
      <c r="C36" s="442" t="s">
        <v>3556</v>
      </c>
      <c r="D36" s="442" t="s">
        <v>3557</v>
      </c>
      <c r="E36" s="443" t="s">
        <v>2617</v>
      </c>
      <c r="F36" s="443" t="s">
        <v>161</v>
      </c>
      <c r="G36" s="443" t="s">
        <v>1198</v>
      </c>
      <c r="H36" s="444" t="s">
        <v>3558</v>
      </c>
      <c r="I36" s="493">
        <v>44175</v>
      </c>
      <c r="J36" s="493">
        <v>0</v>
      </c>
      <c r="K36" s="493">
        <v>0</v>
      </c>
      <c r="L36" s="493">
        <v>2466.25</v>
      </c>
      <c r="M36" s="493">
        <v>2466.25</v>
      </c>
      <c r="N36" s="538"/>
      <c r="O36" s="574">
        <f t="shared" ref="O36:O47" si="6">SUM(J36:M36)</f>
        <v>4932.5</v>
      </c>
      <c r="P36" s="493">
        <f t="shared" ref="P36:P51" si="7">+I36-O36</f>
        <v>39242.5</v>
      </c>
    </row>
    <row r="37" spans="1:16" s="570" customFormat="1" ht="150" x14ac:dyDescent="0.2">
      <c r="A37" s="528"/>
      <c r="B37" s="529" t="s">
        <v>3585</v>
      </c>
      <c r="C37" s="442" t="s">
        <v>3586</v>
      </c>
      <c r="D37" s="442" t="s">
        <v>3587</v>
      </c>
      <c r="E37" s="443" t="s">
        <v>1810</v>
      </c>
      <c r="F37" s="443" t="s">
        <v>161</v>
      </c>
      <c r="G37" s="443" t="s">
        <v>1763</v>
      </c>
      <c r="H37" s="444" t="s">
        <v>3597</v>
      </c>
      <c r="I37" s="493">
        <v>280000</v>
      </c>
      <c r="J37" s="493">
        <v>0</v>
      </c>
      <c r="K37" s="493">
        <v>0</v>
      </c>
      <c r="L37" s="493">
        <v>0</v>
      </c>
      <c r="M37" s="493">
        <v>0</v>
      </c>
      <c r="N37" s="538" t="s">
        <v>1786</v>
      </c>
      <c r="O37" s="574">
        <f t="shared" si="6"/>
        <v>0</v>
      </c>
      <c r="P37" s="493">
        <f t="shared" si="7"/>
        <v>280000</v>
      </c>
    </row>
    <row r="38" spans="1:16" s="570" customFormat="1" ht="150" x14ac:dyDescent="0.2">
      <c r="A38" s="528"/>
      <c r="B38" s="529" t="s">
        <v>3585</v>
      </c>
      <c r="C38" s="442" t="s">
        <v>3586</v>
      </c>
      <c r="D38" s="442" t="s">
        <v>3587</v>
      </c>
      <c r="E38" s="443" t="s">
        <v>2833</v>
      </c>
      <c r="F38" s="443" t="s">
        <v>161</v>
      </c>
      <c r="G38" s="443" t="s">
        <v>1763</v>
      </c>
      <c r="H38" s="444" t="s">
        <v>3598</v>
      </c>
      <c r="I38" s="493">
        <v>495565</v>
      </c>
      <c r="J38" s="493">
        <v>0</v>
      </c>
      <c r="K38" s="493">
        <v>0</v>
      </c>
      <c r="L38" s="493">
        <v>0</v>
      </c>
      <c r="M38" s="493">
        <v>0</v>
      </c>
      <c r="N38" s="538" t="s">
        <v>3599</v>
      </c>
      <c r="O38" s="574">
        <f t="shared" si="6"/>
        <v>0</v>
      </c>
      <c r="P38" s="493">
        <f t="shared" si="7"/>
        <v>495565</v>
      </c>
    </row>
    <row r="39" spans="1:16" s="570" customFormat="1" ht="150" x14ac:dyDescent="0.2">
      <c r="A39" s="528"/>
      <c r="B39" s="529" t="s">
        <v>3593</v>
      </c>
      <c r="C39" s="442" t="s">
        <v>3600</v>
      </c>
      <c r="D39" s="442" t="s">
        <v>3601</v>
      </c>
      <c r="E39" s="443" t="s">
        <v>2590</v>
      </c>
      <c r="F39" s="443" t="s">
        <v>161</v>
      </c>
      <c r="G39" s="443" t="s">
        <v>1198</v>
      </c>
      <c r="H39" s="444" t="s">
        <v>3602</v>
      </c>
      <c r="I39" s="493">
        <v>95000</v>
      </c>
      <c r="J39" s="493">
        <v>0</v>
      </c>
      <c r="K39" s="493">
        <v>0</v>
      </c>
      <c r="L39" s="493">
        <v>4750</v>
      </c>
      <c r="M39" s="493">
        <v>4750</v>
      </c>
      <c r="N39" s="538"/>
      <c r="O39" s="574">
        <f t="shared" si="6"/>
        <v>9500</v>
      </c>
      <c r="P39" s="493">
        <f t="shared" si="7"/>
        <v>85500</v>
      </c>
    </row>
    <row r="40" spans="1:16" s="241" customFormat="1" ht="168.75" x14ac:dyDescent="0.2">
      <c r="A40" s="485"/>
      <c r="B40" s="437" t="s">
        <v>3633</v>
      </c>
      <c r="C40" s="439" t="s">
        <v>3634</v>
      </c>
      <c r="D40" s="439" t="s">
        <v>3635</v>
      </c>
      <c r="E40" s="443" t="s">
        <v>3636</v>
      </c>
      <c r="F40" s="443" t="s">
        <v>161</v>
      </c>
      <c r="G40" s="443" t="s">
        <v>1198</v>
      </c>
      <c r="H40" s="444" t="s">
        <v>3708</v>
      </c>
      <c r="I40" s="542">
        <v>300000</v>
      </c>
      <c r="J40" s="542">
        <v>0</v>
      </c>
      <c r="K40" s="542">
        <v>0</v>
      </c>
      <c r="L40" s="542">
        <v>0</v>
      </c>
      <c r="M40" s="542">
        <v>0</v>
      </c>
      <c r="N40" s="538" t="s">
        <v>3637</v>
      </c>
      <c r="O40" s="574">
        <f t="shared" si="6"/>
        <v>0</v>
      </c>
      <c r="P40" s="493">
        <f t="shared" si="7"/>
        <v>300000</v>
      </c>
    </row>
    <row r="41" spans="1:16" s="241" customFormat="1" ht="112.5" x14ac:dyDescent="0.2">
      <c r="A41" s="485"/>
      <c r="B41" s="437" t="s">
        <v>3629</v>
      </c>
      <c r="C41" s="439" t="s">
        <v>3638</v>
      </c>
      <c r="D41" s="439" t="s">
        <v>3639</v>
      </c>
      <c r="E41" s="443" t="s">
        <v>957</v>
      </c>
      <c r="F41" s="443" t="s">
        <v>161</v>
      </c>
      <c r="G41" s="443" t="s">
        <v>1198</v>
      </c>
      <c r="H41" s="444" t="s">
        <v>3709</v>
      </c>
      <c r="I41" s="542">
        <v>145350</v>
      </c>
      <c r="J41" s="542">
        <v>0</v>
      </c>
      <c r="K41" s="542">
        <v>0</v>
      </c>
      <c r="L41" s="542">
        <v>7267.5</v>
      </c>
      <c r="M41" s="542">
        <v>7267.5</v>
      </c>
      <c r="N41" s="538"/>
      <c r="O41" s="574">
        <f t="shared" si="6"/>
        <v>14535</v>
      </c>
      <c r="P41" s="493">
        <f t="shared" si="7"/>
        <v>130815</v>
      </c>
    </row>
    <row r="42" spans="1:16" s="241" customFormat="1" ht="150" x14ac:dyDescent="0.2">
      <c r="A42" s="485"/>
      <c r="B42" s="437" t="s">
        <v>3629</v>
      </c>
      <c r="C42" s="439" t="s">
        <v>3640</v>
      </c>
      <c r="D42" s="439" t="s">
        <v>3641</v>
      </c>
      <c r="E42" s="443" t="s">
        <v>2025</v>
      </c>
      <c r="F42" s="443" t="s">
        <v>161</v>
      </c>
      <c r="G42" s="443" t="s">
        <v>378</v>
      </c>
      <c r="H42" s="444" t="s">
        <v>3710</v>
      </c>
      <c r="I42" s="542">
        <v>367650</v>
      </c>
      <c r="J42" s="542">
        <v>0</v>
      </c>
      <c r="K42" s="542">
        <v>0</v>
      </c>
      <c r="L42" s="542">
        <v>29412</v>
      </c>
      <c r="M42" s="542">
        <v>29412</v>
      </c>
      <c r="N42" s="538"/>
      <c r="O42" s="574">
        <f t="shared" si="6"/>
        <v>58824</v>
      </c>
      <c r="P42" s="493">
        <f t="shared" si="7"/>
        <v>308826</v>
      </c>
    </row>
    <row r="43" spans="1:16" s="241" customFormat="1" ht="131.25" x14ac:dyDescent="0.2">
      <c r="A43" s="485"/>
      <c r="B43" s="437" t="s">
        <v>3629</v>
      </c>
      <c r="C43" s="439" t="s">
        <v>3642</v>
      </c>
      <c r="D43" s="439" t="s">
        <v>3643</v>
      </c>
      <c r="E43" s="443" t="s">
        <v>1300</v>
      </c>
      <c r="F43" s="443" t="s">
        <v>161</v>
      </c>
      <c r="G43" s="443" t="s">
        <v>1198</v>
      </c>
      <c r="H43" s="444" t="s">
        <v>3711</v>
      </c>
      <c r="I43" s="542">
        <v>95000</v>
      </c>
      <c r="J43" s="542">
        <v>0</v>
      </c>
      <c r="K43" s="542">
        <v>0</v>
      </c>
      <c r="L43" s="542">
        <v>3500</v>
      </c>
      <c r="M43" s="542">
        <v>3500</v>
      </c>
      <c r="N43" s="538"/>
      <c r="O43" s="574">
        <f t="shared" si="6"/>
        <v>7000</v>
      </c>
      <c r="P43" s="493">
        <f t="shared" si="7"/>
        <v>88000</v>
      </c>
    </row>
    <row r="44" spans="1:16" s="543" customFormat="1" ht="131.25" x14ac:dyDescent="0.2">
      <c r="A44" s="540"/>
      <c r="B44" s="437" t="s">
        <v>3662</v>
      </c>
      <c r="C44" s="439" t="s">
        <v>3663</v>
      </c>
      <c r="D44" s="439" t="s">
        <v>3664</v>
      </c>
      <c r="E44" s="443" t="s">
        <v>1300</v>
      </c>
      <c r="F44" s="443" t="s">
        <v>161</v>
      </c>
      <c r="G44" s="443" t="s">
        <v>1198</v>
      </c>
      <c r="H44" s="444" t="s">
        <v>3712</v>
      </c>
      <c r="I44" s="542">
        <v>25000</v>
      </c>
      <c r="J44" s="542">
        <v>0</v>
      </c>
      <c r="K44" s="542">
        <v>0</v>
      </c>
      <c r="L44" s="542">
        <v>0</v>
      </c>
      <c r="M44" s="542">
        <v>0</v>
      </c>
      <c r="N44" s="538" t="s">
        <v>2987</v>
      </c>
      <c r="O44" s="574">
        <f t="shared" si="6"/>
        <v>0</v>
      </c>
      <c r="P44" s="493">
        <f t="shared" si="7"/>
        <v>25000</v>
      </c>
    </row>
    <row r="45" spans="1:16" s="543" customFormat="1" ht="112.5" x14ac:dyDescent="0.2">
      <c r="A45" s="540"/>
      <c r="B45" s="437" t="s">
        <v>3665</v>
      </c>
      <c r="C45" s="439" t="s">
        <v>3666</v>
      </c>
      <c r="D45" s="439" t="s">
        <v>3667</v>
      </c>
      <c r="E45" s="443" t="s">
        <v>1300</v>
      </c>
      <c r="F45" s="443" t="s">
        <v>161</v>
      </c>
      <c r="G45" s="443" t="s">
        <v>1198</v>
      </c>
      <c r="H45" s="444" t="s">
        <v>3713</v>
      </c>
      <c r="I45" s="542">
        <v>141075</v>
      </c>
      <c r="J45" s="542">
        <v>0</v>
      </c>
      <c r="K45" s="542">
        <v>0</v>
      </c>
      <c r="L45" s="542">
        <v>7053.75</v>
      </c>
      <c r="M45" s="542">
        <v>7053.75</v>
      </c>
      <c r="N45" s="538"/>
      <c r="O45" s="574">
        <f t="shared" si="6"/>
        <v>14107.5</v>
      </c>
      <c r="P45" s="493">
        <f t="shared" si="7"/>
        <v>126967.5</v>
      </c>
    </row>
    <row r="46" spans="1:16" s="440" customFormat="1" ht="187.5" x14ac:dyDescent="0.2">
      <c r="A46" s="485"/>
      <c r="B46" s="437" t="s">
        <v>3688</v>
      </c>
      <c r="C46" s="439" t="s">
        <v>3693</v>
      </c>
      <c r="D46" s="439" t="s">
        <v>3694</v>
      </c>
      <c r="E46" s="443" t="s">
        <v>1810</v>
      </c>
      <c r="F46" s="443" t="s">
        <v>1693</v>
      </c>
      <c r="G46" s="443" t="s">
        <v>3714</v>
      </c>
      <c r="H46" s="444" t="s">
        <v>3715</v>
      </c>
      <c r="I46" s="486">
        <v>1488100</v>
      </c>
      <c r="J46" s="486">
        <v>0</v>
      </c>
      <c r="K46" s="486">
        <v>0</v>
      </c>
      <c r="L46" s="486">
        <v>0</v>
      </c>
      <c r="M46" s="486">
        <v>0</v>
      </c>
      <c r="N46" s="538" t="s">
        <v>2835</v>
      </c>
      <c r="O46" s="574">
        <f t="shared" si="6"/>
        <v>0</v>
      </c>
      <c r="P46" s="493">
        <f t="shared" si="7"/>
        <v>1488100</v>
      </c>
    </row>
    <row r="47" spans="1:16" s="440" customFormat="1" ht="150" x14ac:dyDescent="0.2">
      <c r="A47" s="485"/>
      <c r="B47" s="437" t="s">
        <v>3688</v>
      </c>
      <c r="C47" s="438" t="s">
        <v>3716</v>
      </c>
      <c r="D47" s="439" t="s">
        <v>3717</v>
      </c>
      <c r="E47" s="443" t="s">
        <v>2025</v>
      </c>
      <c r="F47" s="443" t="s">
        <v>161</v>
      </c>
      <c r="G47" s="443" t="s">
        <v>378</v>
      </c>
      <c r="H47" s="444" t="s">
        <v>3718</v>
      </c>
      <c r="I47" s="486">
        <f>122538+6438+19338+25788+12888+60</f>
        <v>187050</v>
      </c>
      <c r="J47" s="486">
        <v>0</v>
      </c>
      <c r="K47" s="486">
        <v>0</v>
      </c>
      <c r="L47" s="486">
        <v>729.5</v>
      </c>
      <c r="M47" s="486">
        <v>729.5</v>
      </c>
      <c r="N47" s="538"/>
      <c r="O47" s="574">
        <f t="shared" si="6"/>
        <v>1459</v>
      </c>
      <c r="P47" s="493">
        <f t="shared" si="7"/>
        <v>185591</v>
      </c>
    </row>
    <row r="48" spans="1:16" s="440" customFormat="1" x14ac:dyDescent="0.2">
      <c r="A48" s="438"/>
      <c r="B48" s="437"/>
      <c r="C48" s="439"/>
      <c r="D48" s="439"/>
      <c r="E48" s="435"/>
      <c r="F48" s="435"/>
      <c r="G48" s="435"/>
      <c r="H48" s="436"/>
      <c r="I48" s="486"/>
      <c r="J48" s="486"/>
      <c r="K48" s="486"/>
      <c r="L48" s="486"/>
      <c r="M48" s="486"/>
      <c r="N48" s="538"/>
      <c r="O48" s="574"/>
      <c r="P48" s="493"/>
    </row>
    <row r="49" spans="1:16" s="440" customFormat="1" x14ac:dyDescent="0.2">
      <c r="A49" s="388" t="s">
        <v>156</v>
      </c>
      <c r="B49" s="389"/>
      <c r="C49" s="390"/>
      <c r="D49" s="390"/>
      <c r="E49" s="391"/>
      <c r="F49" s="391"/>
      <c r="G49" s="391"/>
      <c r="H49" s="392"/>
      <c r="I49" s="393">
        <f>SUM(I50:I52)</f>
        <v>683906.39999999991</v>
      </c>
      <c r="J49" s="393">
        <f t="shared" ref="J49:P49" si="8">SUM(J50:J52)</f>
        <v>0</v>
      </c>
      <c r="K49" s="393">
        <f t="shared" si="8"/>
        <v>0</v>
      </c>
      <c r="L49" s="393">
        <f t="shared" si="8"/>
        <v>79300</v>
      </c>
      <c r="M49" s="393">
        <f t="shared" si="8"/>
        <v>79300</v>
      </c>
      <c r="N49" s="579"/>
      <c r="O49" s="527">
        <f t="shared" si="8"/>
        <v>158600</v>
      </c>
      <c r="P49" s="527">
        <f t="shared" si="8"/>
        <v>525306.39999999991</v>
      </c>
    </row>
    <row r="50" spans="1:16" s="241" customFormat="1" ht="168.75" x14ac:dyDescent="0.2">
      <c r="A50" s="485"/>
      <c r="B50" s="437" t="s">
        <v>3644</v>
      </c>
      <c r="C50" s="439" t="s">
        <v>3645</v>
      </c>
      <c r="D50" s="439" t="s">
        <v>3646</v>
      </c>
      <c r="E50" s="435" t="s">
        <v>3291</v>
      </c>
      <c r="F50" s="435" t="s">
        <v>156</v>
      </c>
      <c r="G50" s="435" t="s">
        <v>2855</v>
      </c>
      <c r="H50" s="444" t="s">
        <v>3719</v>
      </c>
      <c r="I50" s="542">
        <v>67373.070000000007</v>
      </c>
      <c r="J50" s="542">
        <v>0</v>
      </c>
      <c r="K50" s="542">
        <v>0</v>
      </c>
      <c r="L50" s="542">
        <v>0</v>
      </c>
      <c r="M50" s="542">
        <v>0</v>
      </c>
      <c r="N50" s="538" t="s">
        <v>2987</v>
      </c>
      <c r="O50" s="580">
        <f>SUM(J50:M50)</f>
        <v>0</v>
      </c>
      <c r="P50" s="493">
        <f t="shared" si="7"/>
        <v>67373.070000000007</v>
      </c>
    </row>
    <row r="51" spans="1:16" s="543" customFormat="1" ht="112.5" x14ac:dyDescent="0.2">
      <c r="A51" s="540"/>
      <c r="B51" s="437" t="s">
        <v>3668</v>
      </c>
      <c r="C51" s="439" t="s">
        <v>3669</v>
      </c>
      <c r="D51" s="439" t="s">
        <v>3670</v>
      </c>
      <c r="E51" s="435" t="s">
        <v>3291</v>
      </c>
      <c r="F51" s="435" t="s">
        <v>156</v>
      </c>
      <c r="G51" s="435" t="s">
        <v>2310</v>
      </c>
      <c r="H51" s="444" t="s">
        <v>3720</v>
      </c>
      <c r="I51" s="542">
        <f>688000-(12519.07+25000+836.6+711)-(688000-(116000+539600))</f>
        <v>616533.32999999996</v>
      </c>
      <c r="J51" s="542">
        <v>0</v>
      </c>
      <c r="K51" s="542">
        <v>0</v>
      </c>
      <c r="L51" s="542">
        <v>79300</v>
      </c>
      <c r="M51" s="542">
        <v>79300</v>
      </c>
      <c r="N51" s="538"/>
      <c r="O51" s="574">
        <f>SUM(J51:M51)</f>
        <v>158600</v>
      </c>
      <c r="P51" s="493">
        <f t="shared" si="7"/>
        <v>457933.32999999996</v>
      </c>
    </row>
    <row r="52" spans="1:16" s="440" customFormat="1" x14ac:dyDescent="0.2">
      <c r="A52" s="438"/>
      <c r="B52" s="437"/>
      <c r="C52" s="439"/>
      <c r="D52" s="439"/>
      <c r="E52" s="435"/>
      <c r="F52" s="435"/>
      <c r="G52" s="435"/>
      <c r="H52" s="436"/>
      <c r="I52" s="486"/>
      <c r="J52" s="486"/>
      <c r="K52" s="486"/>
      <c r="L52" s="486"/>
      <c r="M52" s="486"/>
      <c r="N52" s="538"/>
      <c r="O52" s="574"/>
      <c r="P52" s="493"/>
    </row>
    <row r="53" spans="1:16" s="440" customFormat="1" x14ac:dyDescent="0.2">
      <c r="A53" s="388" t="s">
        <v>2434</v>
      </c>
      <c r="B53" s="389"/>
      <c r="C53" s="390"/>
      <c r="D53" s="390"/>
      <c r="E53" s="391"/>
      <c r="F53" s="391"/>
      <c r="G53" s="391"/>
      <c r="H53" s="392"/>
      <c r="I53" s="393">
        <f t="shared" ref="I53:O53" si="9">SUM(I54:I63)</f>
        <v>3487518.2</v>
      </c>
      <c r="J53" s="393">
        <f t="shared" si="9"/>
        <v>29581.7</v>
      </c>
      <c r="K53" s="393">
        <f t="shared" si="9"/>
        <v>29581.7</v>
      </c>
      <c r="L53" s="393">
        <f t="shared" si="9"/>
        <v>18050</v>
      </c>
      <c r="M53" s="393">
        <f t="shared" si="9"/>
        <v>72350</v>
      </c>
      <c r="N53" s="579"/>
      <c r="O53" s="527">
        <f t="shared" si="9"/>
        <v>149563.4</v>
      </c>
      <c r="P53" s="393">
        <f>SUM(P54:P63)</f>
        <v>3337954.8</v>
      </c>
    </row>
    <row r="54" spans="1:16" s="440" customFormat="1" ht="117" customHeight="1" x14ac:dyDescent="0.2">
      <c r="A54" s="438"/>
      <c r="B54" s="437">
        <v>244326</v>
      </c>
      <c r="C54" s="439" t="s">
        <v>3538</v>
      </c>
      <c r="D54" s="439" t="s">
        <v>3539</v>
      </c>
      <c r="E54" s="435" t="s">
        <v>2670</v>
      </c>
      <c r="F54" s="435" t="s">
        <v>2434</v>
      </c>
      <c r="G54" s="435" t="s">
        <v>2671</v>
      </c>
      <c r="H54" s="436" t="s">
        <v>3540</v>
      </c>
      <c r="I54" s="486">
        <v>357271.2</v>
      </c>
      <c r="J54" s="486">
        <v>28581.7</v>
      </c>
      <c r="K54" s="486">
        <v>28581.7</v>
      </c>
      <c r="L54" s="486">
        <v>0</v>
      </c>
      <c r="M54" s="486">
        <v>0</v>
      </c>
      <c r="N54" s="538"/>
      <c r="O54" s="574">
        <f>SUM(J54:M54)</f>
        <v>57163.4</v>
      </c>
      <c r="P54" s="493">
        <f>+I54-O54</f>
        <v>300107.8</v>
      </c>
    </row>
    <row r="55" spans="1:16" s="440" customFormat="1" ht="131.25" x14ac:dyDescent="0.2">
      <c r="A55" s="438"/>
      <c r="B55" s="437" t="s">
        <v>3579</v>
      </c>
      <c r="C55" s="439" t="s">
        <v>3603</v>
      </c>
      <c r="D55" s="439" t="s">
        <v>3604</v>
      </c>
      <c r="E55" s="435" t="s">
        <v>2231</v>
      </c>
      <c r="F55" s="435" t="s">
        <v>2434</v>
      </c>
      <c r="G55" s="435" t="s">
        <v>1144</v>
      </c>
      <c r="H55" s="436" t="s">
        <v>3605</v>
      </c>
      <c r="I55" s="486">
        <v>190000</v>
      </c>
      <c r="J55" s="486">
        <v>0</v>
      </c>
      <c r="K55" s="486">
        <v>0</v>
      </c>
      <c r="L55" s="486">
        <v>9500</v>
      </c>
      <c r="M55" s="486">
        <v>9500</v>
      </c>
      <c r="N55" s="538"/>
      <c r="O55" s="574">
        <f t="shared" ref="O55:O61" si="10">SUM(J55:M55)</f>
        <v>19000</v>
      </c>
      <c r="P55" s="493">
        <f t="shared" ref="P55:P61" si="11">+I55-O55</f>
        <v>171000</v>
      </c>
    </row>
    <row r="56" spans="1:16" s="440" customFormat="1" ht="168.75" x14ac:dyDescent="0.2">
      <c r="A56" s="438"/>
      <c r="B56" s="437" t="s">
        <v>3585</v>
      </c>
      <c r="C56" s="439" t="s">
        <v>3586</v>
      </c>
      <c r="D56" s="439" t="s">
        <v>3587</v>
      </c>
      <c r="E56" s="435" t="s">
        <v>2861</v>
      </c>
      <c r="F56" s="435" t="s">
        <v>2434</v>
      </c>
      <c r="G56" s="435" t="s">
        <v>1763</v>
      </c>
      <c r="H56" s="436" t="s">
        <v>3606</v>
      </c>
      <c r="I56" s="486">
        <v>427410</v>
      </c>
      <c r="J56" s="486">
        <v>0</v>
      </c>
      <c r="K56" s="486">
        <v>0</v>
      </c>
      <c r="L56" s="486">
        <v>0</v>
      </c>
      <c r="M56" s="486">
        <v>0</v>
      </c>
      <c r="N56" s="538" t="s">
        <v>1786</v>
      </c>
      <c r="O56" s="574">
        <f t="shared" si="10"/>
        <v>0</v>
      </c>
      <c r="P56" s="493">
        <f t="shared" si="11"/>
        <v>427410</v>
      </c>
    </row>
    <row r="57" spans="1:16" s="440" customFormat="1" ht="168.75" x14ac:dyDescent="0.2">
      <c r="A57" s="438"/>
      <c r="B57" s="437" t="s">
        <v>3593</v>
      </c>
      <c r="C57" s="439" t="s">
        <v>3607</v>
      </c>
      <c r="D57" s="439" t="s">
        <v>3608</v>
      </c>
      <c r="E57" s="435" t="s">
        <v>2598</v>
      </c>
      <c r="F57" s="435" t="s">
        <v>2434</v>
      </c>
      <c r="G57" s="435" t="s">
        <v>1198</v>
      </c>
      <c r="H57" s="444" t="s">
        <v>3609</v>
      </c>
      <c r="I57" s="486">
        <v>30200</v>
      </c>
      <c r="J57" s="486">
        <v>0</v>
      </c>
      <c r="K57" s="486">
        <v>0</v>
      </c>
      <c r="L57" s="486">
        <v>0</v>
      </c>
      <c r="M57" s="486">
        <v>0</v>
      </c>
      <c r="N57" s="538" t="s">
        <v>2987</v>
      </c>
      <c r="O57" s="574">
        <f t="shared" si="10"/>
        <v>0</v>
      </c>
      <c r="P57" s="493">
        <f t="shared" si="11"/>
        <v>30200</v>
      </c>
    </row>
    <row r="58" spans="1:16" s="241" customFormat="1" ht="225" x14ac:dyDescent="0.2">
      <c r="A58" s="485"/>
      <c r="B58" s="437" t="s">
        <v>3629</v>
      </c>
      <c r="C58" s="439" t="s">
        <v>3647</v>
      </c>
      <c r="D58" s="439" t="s">
        <v>3648</v>
      </c>
      <c r="E58" s="435" t="s">
        <v>3157</v>
      </c>
      <c r="F58" s="435" t="s">
        <v>2434</v>
      </c>
      <c r="G58" s="435" t="s">
        <v>3158</v>
      </c>
      <c r="H58" s="444" t="s">
        <v>3721</v>
      </c>
      <c r="I58" s="542">
        <v>20000</v>
      </c>
      <c r="J58" s="542">
        <v>1000</v>
      </c>
      <c r="K58" s="542">
        <v>1000</v>
      </c>
      <c r="L58" s="542">
        <v>0</v>
      </c>
      <c r="M58" s="542">
        <v>0</v>
      </c>
      <c r="N58" s="538"/>
      <c r="O58" s="574">
        <f t="shared" si="10"/>
        <v>2000</v>
      </c>
      <c r="P58" s="493">
        <f t="shared" si="11"/>
        <v>18000</v>
      </c>
    </row>
    <row r="59" spans="1:16" s="241" customFormat="1" ht="187.5" x14ac:dyDescent="0.2">
      <c r="A59" s="485"/>
      <c r="B59" s="437" t="s">
        <v>3649</v>
      </c>
      <c r="C59" s="439" t="s">
        <v>3650</v>
      </c>
      <c r="D59" s="439" t="s">
        <v>3651</v>
      </c>
      <c r="E59" s="435" t="s">
        <v>3332</v>
      </c>
      <c r="F59" s="435" t="s">
        <v>2434</v>
      </c>
      <c r="G59" s="435" t="s">
        <v>1763</v>
      </c>
      <c r="H59" s="444" t="s">
        <v>3722</v>
      </c>
      <c r="I59" s="542">
        <v>58000</v>
      </c>
      <c r="J59" s="542">
        <v>0</v>
      </c>
      <c r="K59" s="542">
        <v>0</v>
      </c>
      <c r="L59" s="542">
        <v>0</v>
      </c>
      <c r="M59" s="542">
        <v>0</v>
      </c>
      <c r="N59" s="538" t="s">
        <v>3652</v>
      </c>
      <c r="O59" s="574">
        <f t="shared" si="10"/>
        <v>0</v>
      </c>
      <c r="P59" s="493">
        <f t="shared" si="11"/>
        <v>58000</v>
      </c>
    </row>
    <row r="60" spans="1:16" s="543" customFormat="1" ht="168.75" x14ac:dyDescent="0.2">
      <c r="A60" s="540"/>
      <c r="B60" s="437" t="s">
        <v>3665</v>
      </c>
      <c r="C60" s="439" t="s">
        <v>3671</v>
      </c>
      <c r="D60" s="439" t="s">
        <v>3672</v>
      </c>
      <c r="E60" s="435" t="s">
        <v>2231</v>
      </c>
      <c r="F60" s="435" t="s">
        <v>2434</v>
      </c>
      <c r="G60" s="435" t="s">
        <v>1144</v>
      </c>
      <c r="H60" s="444" t="s">
        <v>3723</v>
      </c>
      <c r="I60" s="542">
        <v>285000</v>
      </c>
      <c r="J60" s="542">
        <v>0</v>
      </c>
      <c r="K60" s="542">
        <v>0</v>
      </c>
      <c r="L60" s="542">
        <v>8550</v>
      </c>
      <c r="M60" s="542">
        <v>19950</v>
      </c>
      <c r="N60" s="538"/>
      <c r="O60" s="574">
        <f t="shared" si="10"/>
        <v>28500</v>
      </c>
      <c r="P60" s="493">
        <f t="shared" si="11"/>
        <v>256500</v>
      </c>
    </row>
    <row r="61" spans="1:16" s="440" customFormat="1" ht="187.5" x14ac:dyDescent="0.2">
      <c r="A61" s="485"/>
      <c r="B61" s="437" t="s">
        <v>3688</v>
      </c>
      <c r="C61" s="439" t="s">
        <v>3693</v>
      </c>
      <c r="D61" s="439" t="s">
        <v>3694</v>
      </c>
      <c r="E61" s="435" t="s">
        <v>2861</v>
      </c>
      <c r="F61" s="443" t="s">
        <v>2434</v>
      </c>
      <c r="G61" s="443" t="s">
        <v>3695</v>
      </c>
      <c r="H61" s="444" t="s">
        <v>3724</v>
      </c>
      <c r="I61" s="486">
        <v>1992737</v>
      </c>
      <c r="J61" s="486"/>
      <c r="K61" s="486"/>
      <c r="L61" s="486"/>
      <c r="M61" s="486"/>
      <c r="N61" s="538" t="s">
        <v>2835</v>
      </c>
      <c r="O61" s="574">
        <f t="shared" si="10"/>
        <v>0</v>
      </c>
      <c r="P61" s="493">
        <f t="shared" si="11"/>
        <v>1992737</v>
      </c>
    </row>
    <row r="62" spans="1:16" s="440" customFormat="1" ht="150" x14ac:dyDescent="0.2">
      <c r="A62" s="485"/>
      <c r="B62" s="437" t="s">
        <v>3759</v>
      </c>
      <c r="C62" s="439" t="s">
        <v>3760</v>
      </c>
      <c r="D62" s="439" t="s">
        <v>3761</v>
      </c>
      <c r="E62" s="435" t="s">
        <v>1884</v>
      </c>
      <c r="F62" s="443" t="s">
        <v>2434</v>
      </c>
      <c r="G62" s="443" t="s">
        <v>2876</v>
      </c>
      <c r="H62" s="444" t="s">
        <v>3762</v>
      </c>
      <c r="I62" s="486">
        <v>126900</v>
      </c>
      <c r="J62" s="486">
        <v>0</v>
      </c>
      <c r="K62" s="486">
        <v>0</v>
      </c>
      <c r="L62" s="486">
        <v>0</v>
      </c>
      <c r="M62" s="486">
        <v>42900</v>
      </c>
      <c r="N62" s="538"/>
      <c r="O62" s="574">
        <f>SUM(J62:M62)</f>
        <v>42900</v>
      </c>
      <c r="P62" s="493">
        <f>+I62-O62</f>
        <v>84000</v>
      </c>
    </row>
    <row r="63" spans="1:16" s="440" customFormat="1" x14ac:dyDescent="0.2">
      <c r="A63" s="438"/>
      <c r="B63" s="437"/>
      <c r="C63" s="439"/>
      <c r="D63" s="439"/>
      <c r="E63" s="435"/>
      <c r="F63" s="435"/>
      <c r="G63" s="435"/>
      <c r="H63" s="436"/>
      <c r="I63" s="486"/>
      <c r="J63" s="486"/>
      <c r="K63" s="486"/>
      <c r="L63" s="486"/>
      <c r="M63" s="486"/>
      <c r="N63" s="538"/>
      <c r="O63" s="574"/>
      <c r="P63" s="493"/>
    </row>
    <row r="64" spans="1:16" s="440" customFormat="1" x14ac:dyDescent="0.2">
      <c r="A64" s="388" t="s">
        <v>1229</v>
      </c>
      <c r="B64" s="389"/>
      <c r="C64" s="390"/>
      <c r="D64" s="390"/>
      <c r="E64" s="391"/>
      <c r="F64" s="391"/>
      <c r="G64" s="391"/>
      <c r="H64" s="392"/>
      <c r="I64" s="393">
        <f t="shared" ref="I64:P64" si="12">SUM(I65:I72)</f>
        <v>948500</v>
      </c>
      <c r="J64" s="393">
        <f t="shared" si="12"/>
        <v>2000</v>
      </c>
      <c r="K64" s="393">
        <f t="shared" si="12"/>
        <v>2000</v>
      </c>
      <c r="L64" s="393">
        <f t="shared" si="12"/>
        <v>15437.5</v>
      </c>
      <c r="M64" s="393">
        <f t="shared" si="12"/>
        <v>15437.5</v>
      </c>
      <c r="N64" s="579"/>
      <c r="O64" s="527">
        <f t="shared" si="12"/>
        <v>34875</v>
      </c>
      <c r="P64" s="393">
        <f t="shared" si="12"/>
        <v>913625</v>
      </c>
    </row>
    <row r="65" spans="1:16" s="440" customFormat="1" ht="150" x14ac:dyDescent="0.2">
      <c r="A65" s="438"/>
      <c r="B65" s="437" t="s">
        <v>3552</v>
      </c>
      <c r="C65" s="439" t="s">
        <v>3559</v>
      </c>
      <c r="D65" s="439" t="s">
        <v>3560</v>
      </c>
      <c r="E65" s="435" t="s">
        <v>3561</v>
      </c>
      <c r="F65" s="435" t="s">
        <v>1229</v>
      </c>
      <c r="G65" s="435" t="s">
        <v>3562</v>
      </c>
      <c r="H65" s="436" t="s">
        <v>3563</v>
      </c>
      <c r="I65" s="486">
        <v>10000</v>
      </c>
      <c r="J65" s="486">
        <v>500</v>
      </c>
      <c r="K65" s="486">
        <v>500</v>
      </c>
      <c r="L65" s="486">
        <v>0</v>
      </c>
      <c r="M65" s="486">
        <v>0</v>
      </c>
      <c r="N65" s="538"/>
      <c r="O65" s="574">
        <f t="shared" ref="O65:O71" si="13">SUM(J65:M65)</f>
        <v>1000</v>
      </c>
      <c r="P65" s="493">
        <f>+I65-O65</f>
        <v>9000</v>
      </c>
    </row>
    <row r="66" spans="1:16" s="440" customFormat="1" ht="150" x14ac:dyDescent="0.2">
      <c r="A66" s="438"/>
      <c r="B66" s="437" t="s">
        <v>3610</v>
      </c>
      <c r="C66" s="439" t="s">
        <v>3611</v>
      </c>
      <c r="D66" s="439" t="s">
        <v>3612</v>
      </c>
      <c r="E66" s="435" t="s">
        <v>3613</v>
      </c>
      <c r="F66" s="435" t="s">
        <v>1229</v>
      </c>
      <c r="G66" s="435" t="s">
        <v>3614</v>
      </c>
      <c r="H66" s="444" t="s">
        <v>3615</v>
      </c>
      <c r="I66" s="486">
        <v>10000</v>
      </c>
      <c r="J66" s="486">
        <v>500</v>
      </c>
      <c r="K66" s="486">
        <v>500</v>
      </c>
      <c r="L66" s="486">
        <v>0</v>
      </c>
      <c r="M66" s="486">
        <v>0</v>
      </c>
      <c r="N66" s="538"/>
      <c r="O66" s="574">
        <f t="shared" si="13"/>
        <v>1000</v>
      </c>
      <c r="P66" s="493">
        <f>+I66-O66</f>
        <v>9000</v>
      </c>
    </row>
    <row r="67" spans="1:16" s="241" customFormat="1" ht="131.25" x14ac:dyDescent="0.2">
      <c r="A67" s="485"/>
      <c r="B67" s="437" t="s">
        <v>3633</v>
      </c>
      <c r="C67" s="439" t="s">
        <v>3653</v>
      </c>
      <c r="D67" s="439" t="s">
        <v>3654</v>
      </c>
      <c r="E67" s="435" t="s">
        <v>2142</v>
      </c>
      <c r="F67" s="435" t="s">
        <v>1229</v>
      </c>
      <c r="G67" s="435" t="s">
        <v>1144</v>
      </c>
      <c r="H67" s="444" t="s">
        <v>3725</v>
      </c>
      <c r="I67" s="542">
        <v>95000</v>
      </c>
      <c r="J67" s="542">
        <v>0</v>
      </c>
      <c r="K67" s="542">
        <v>0</v>
      </c>
      <c r="L67" s="542">
        <v>4750</v>
      </c>
      <c r="M67" s="542">
        <v>4750</v>
      </c>
      <c r="N67" s="538"/>
      <c r="O67" s="574">
        <f t="shared" si="13"/>
        <v>9500</v>
      </c>
      <c r="P67" s="493">
        <f t="shared" ref="P67:P74" si="14">+I67-O67</f>
        <v>85500</v>
      </c>
    </row>
    <row r="68" spans="1:16" s="241" customFormat="1" ht="168.75" x14ac:dyDescent="0.2">
      <c r="A68" s="485"/>
      <c r="B68" s="437" t="s">
        <v>3655</v>
      </c>
      <c r="C68" s="439" t="s">
        <v>3656</v>
      </c>
      <c r="D68" s="439" t="s">
        <v>3657</v>
      </c>
      <c r="E68" s="435" t="s">
        <v>3561</v>
      </c>
      <c r="F68" s="435" t="s">
        <v>1229</v>
      </c>
      <c r="G68" s="435" t="s">
        <v>1144</v>
      </c>
      <c r="H68" s="444" t="s">
        <v>3726</v>
      </c>
      <c r="I68" s="542">
        <v>300000</v>
      </c>
      <c r="J68" s="542">
        <v>0</v>
      </c>
      <c r="K68" s="542">
        <v>0</v>
      </c>
      <c r="L68" s="542">
        <v>0</v>
      </c>
      <c r="M68" s="542">
        <v>0</v>
      </c>
      <c r="N68" s="538" t="s">
        <v>3637</v>
      </c>
      <c r="O68" s="574">
        <f t="shared" si="13"/>
        <v>0</v>
      </c>
      <c r="P68" s="493">
        <f t="shared" si="14"/>
        <v>300000</v>
      </c>
    </row>
    <row r="69" spans="1:16" s="543" customFormat="1" ht="150" x14ac:dyDescent="0.2">
      <c r="A69" s="540"/>
      <c r="B69" s="437" t="s">
        <v>3673</v>
      </c>
      <c r="C69" s="439" t="s">
        <v>3674</v>
      </c>
      <c r="D69" s="439" t="s">
        <v>3675</v>
      </c>
      <c r="E69" s="435" t="s">
        <v>2142</v>
      </c>
      <c r="F69" s="435" t="s">
        <v>1229</v>
      </c>
      <c r="G69" s="435" t="s">
        <v>1144</v>
      </c>
      <c r="H69" s="444" t="s">
        <v>3727</v>
      </c>
      <c r="I69" s="542">
        <v>213750</v>
      </c>
      <c r="J69" s="542">
        <v>0</v>
      </c>
      <c r="K69" s="542">
        <v>0</v>
      </c>
      <c r="L69" s="542">
        <v>10687.5</v>
      </c>
      <c r="M69" s="542">
        <v>10687.5</v>
      </c>
      <c r="N69" s="538"/>
      <c r="O69" s="574">
        <f t="shared" si="13"/>
        <v>21375</v>
      </c>
      <c r="P69" s="493">
        <f t="shared" si="14"/>
        <v>192375</v>
      </c>
    </row>
    <row r="70" spans="1:16" s="543" customFormat="1" ht="93.75" x14ac:dyDescent="0.2">
      <c r="A70" s="540"/>
      <c r="B70" s="437" t="s">
        <v>3759</v>
      </c>
      <c r="C70" s="439" t="s">
        <v>3763</v>
      </c>
      <c r="D70" s="439" t="s">
        <v>3764</v>
      </c>
      <c r="E70" s="435" t="s">
        <v>3012</v>
      </c>
      <c r="F70" s="435" t="s">
        <v>1229</v>
      </c>
      <c r="G70" s="435" t="s">
        <v>3013</v>
      </c>
      <c r="H70" s="444" t="s">
        <v>3765</v>
      </c>
      <c r="I70" s="542">
        <v>20000</v>
      </c>
      <c r="J70" s="542">
        <v>1000</v>
      </c>
      <c r="K70" s="542">
        <v>1000</v>
      </c>
      <c r="L70" s="542">
        <v>0</v>
      </c>
      <c r="M70" s="542">
        <v>0</v>
      </c>
      <c r="N70" s="538"/>
      <c r="O70" s="574">
        <f t="shared" si="13"/>
        <v>2000</v>
      </c>
      <c r="P70" s="493">
        <f>+I70-O70</f>
        <v>18000</v>
      </c>
    </row>
    <row r="71" spans="1:16" s="543" customFormat="1" ht="243.75" x14ac:dyDescent="0.2">
      <c r="A71" s="540"/>
      <c r="B71" s="437" t="s">
        <v>3753</v>
      </c>
      <c r="C71" s="439" t="s">
        <v>3766</v>
      </c>
      <c r="D71" s="439" t="s">
        <v>3767</v>
      </c>
      <c r="E71" s="435" t="s">
        <v>3768</v>
      </c>
      <c r="F71" s="435" t="s">
        <v>1229</v>
      </c>
      <c r="G71" s="435" t="s">
        <v>3757</v>
      </c>
      <c r="H71" s="444" t="s">
        <v>3769</v>
      </c>
      <c r="I71" s="542">
        <v>299750</v>
      </c>
      <c r="J71" s="542">
        <v>0</v>
      </c>
      <c r="K71" s="542">
        <v>0</v>
      </c>
      <c r="L71" s="542">
        <v>0</v>
      </c>
      <c r="M71" s="542">
        <v>0</v>
      </c>
      <c r="N71" s="538" t="s">
        <v>2835</v>
      </c>
      <c r="O71" s="574">
        <f t="shared" si="13"/>
        <v>0</v>
      </c>
      <c r="P71" s="493">
        <f>+I71-O71</f>
        <v>299750</v>
      </c>
    </row>
    <row r="72" spans="1:16" s="440" customFormat="1" x14ac:dyDescent="0.2">
      <c r="A72" s="438"/>
      <c r="B72" s="437"/>
      <c r="C72" s="439"/>
      <c r="D72" s="439"/>
      <c r="E72" s="435"/>
      <c r="F72" s="435"/>
      <c r="G72" s="435"/>
      <c r="H72" s="436"/>
      <c r="I72" s="486"/>
      <c r="J72" s="486"/>
      <c r="K72" s="486"/>
      <c r="L72" s="486"/>
      <c r="M72" s="486"/>
      <c r="N72" s="538"/>
      <c r="O72" s="574"/>
      <c r="P72" s="493"/>
    </row>
    <row r="73" spans="1:16" s="440" customFormat="1" x14ac:dyDescent="0.2">
      <c r="A73" s="388" t="s">
        <v>308</v>
      </c>
      <c r="B73" s="389"/>
      <c r="C73" s="390"/>
      <c r="D73" s="390"/>
      <c r="E73" s="391"/>
      <c r="F73" s="391"/>
      <c r="G73" s="391"/>
      <c r="H73" s="392"/>
      <c r="I73" s="393">
        <f t="shared" ref="I73:P73" si="15">SUM(I74:I75)</f>
        <v>45600</v>
      </c>
      <c r="J73" s="393">
        <f t="shared" si="15"/>
        <v>0</v>
      </c>
      <c r="K73" s="393">
        <f t="shared" si="15"/>
        <v>0</v>
      </c>
      <c r="L73" s="393">
        <f t="shared" si="15"/>
        <v>0</v>
      </c>
      <c r="M73" s="393">
        <f t="shared" si="15"/>
        <v>0</v>
      </c>
      <c r="N73" s="579"/>
      <c r="O73" s="527">
        <f t="shared" si="15"/>
        <v>0</v>
      </c>
      <c r="P73" s="527">
        <f t="shared" si="15"/>
        <v>45600</v>
      </c>
    </row>
    <row r="74" spans="1:16" s="440" customFormat="1" ht="131.25" x14ac:dyDescent="0.2">
      <c r="A74" s="485"/>
      <c r="B74" s="437" t="s">
        <v>3697</v>
      </c>
      <c r="C74" s="439" t="s">
        <v>3728</v>
      </c>
      <c r="D74" s="439" t="s">
        <v>3729</v>
      </c>
      <c r="E74" s="435" t="s">
        <v>3730</v>
      </c>
      <c r="F74" s="435" t="s">
        <v>308</v>
      </c>
      <c r="G74" s="435" t="s">
        <v>1144</v>
      </c>
      <c r="H74" s="444" t="s">
        <v>3731</v>
      </c>
      <c r="I74" s="486">
        <v>45600</v>
      </c>
      <c r="J74" s="486">
        <v>0</v>
      </c>
      <c r="K74" s="486">
        <v>0</v>
      </c>
      <c r="L74" s="486">
        <v>0</v>
      </c>
      <c r="M74" s="486">
        <v>0</v>
      </c>
      <c r="N74" s="538" t="s">
        <v>3732</v>
      </c>
      <c r="O74" s="486">
        <f>SUM(J74:N74)</f>
        <v>0</v>
      </c>
      <c r="P74" s="493">
        <f t="shared" si="14"/>
        <v>45600</v>
      </c>
    </row>
    <row r="75" spans="1:16" s="440" customFormat="1" x14ac:dyDescent="0.2">
      <c r="A75" s="438"/>
      <c r="B75" s="437"/>
      <c r="C75" s="439"/>
      <c r="D75" s="439"/>
      <c r="E75" s="435"/>
      <c r="F75" s="435"/>
      <c r="G75" s="435"/>
      <c r="H75" s="436"/>
      <c r="I75" s="486"/>
      <c r="J75" s="486"/>
      <c r="K75" s="486"/>
      <c r="L75" s="486"/>
      <c r="M75" s="486"/>
      <c r="N75" s="538"/>
      <c r="O75" s="574"/>
      <c r="P75" s="493"/>
    </row>
    <row r="76" spans="1:16" s="440" customFormat="1" x14ac:dyDescent="0.2">
      <c r="A76" s="388" t="s">
        <v>19</v>
      </c>
      <c r="B76" s="389"/>
      <c r="C76" s="390"/>
      <c r="D76" s="390"/>
      <c r="E76" s="391"/>
      <c r="F76" s="391"/>
      <c r="G76" s="391"/>
      <c r="H76" s="392"/>
      <c r="I76" s="393">
        <f t="shared" ref="I76:O76" si="16">SUM(I77:I85)</f>
        <v>3290798</v>
      </c>
      <c r="J76" s="393">
        <f t="shared" si="16"/>
        <v>23823.65</v>
      </c>
      <c r="K76" s="393">
        <f t="shared" si="16"/>
        <v>23823.65</v>
      </c>
      <c r="L76" s="393">
        <f t="shared" si="16"/>
        <v>176858.75</v>
      </c>
      <c r="M76" s="393">
        <f t="shared" si="16"/>
        <v>91058.75</v>
      </c>
      <c r="N76" s="579"/>
      <c r="O76" s="527">
        <f t="shared" si="16"/>
        <v>315564.79999999999</v>
      </c>
      <c r="P76" s="393">
        <f>SUM(P77:P85)</f>
        <v>2975233.2</v>
      </c>
    </row>
    <row r="77" spans="1:16" s="569" customFormat="1" ht="243.75" x14ac:dyDescent="0.2">
      <c r="A77" s="438"/>
      <c r="B77" s="437" t="s">
        <v>3474</v>
      </c>
      <c r="C77" s="439" t="s">
        <v>3475</v>
      </c>
      <c r="D77" s="439" t="s">
        <v>3476</v>
      </c>
      <c r="E77" s="435" t="s">
        <v>3182</v>
      </c>
      <c r="F77" s="435" t="s">
        <v>19</v>
      </c>
      <c r="G77" s="435" t="s">
        <v>3380</v>
      </c>
      <c r="H77" s="436" t="s">
        <v>3477</v>
      </c>
      <c r="I77" s="486">
        <v>83973</v>
      </c>
      <c r="J77" s="486">
        <v>4198.6500000000005</v>
      </c>
      <c r="K77" s="486">
        <v>4198.6500000000005</v>
      </c>
      <c r="L77" s="486">
        <v>0</v>
      </c>
      <c r="M77" s="486">
        <v>0</v>
      </c>
      <c r="N77" s="538"/>
      <c r="O77" s="574">
        <f t="shared" ref="O77:O84" si="17">SUM(J77:M77)</f>
        <v>8397.3000000000011</v>
      </c>
      <c r="P77" s="493">
        <f t="shared" ref="P77:P84" si="18">+I77-O77</f>
        <v>75575.7</v>
      </c>
    </row>
    <row r="78" spans="1:16" s="569" customFormat="1" ht="168.75" x14ac:dyDescent="0.2">
      <c r="A78" s="438"/>
      <c r="B78" s="437" t="s">
        <v>3579</v>
      </c>
      <c r="C78" s="439" t="s">
        <v>3616</v>
      </c>
      <c r="D78" s="439" t="s">
        <v>3617</v>
      </c>
      <c r="E78" s="435" t="s">
        <v>3188</v>
      </c>
      <c r="F78" s="435" t="s">
        <v>19</v>
      </c>
      <c r="G78" s="435" t="s">
        <v>3383</v>
      </c>
      <c r="H78" s="444" t="s">
        <v>3618</v>
      </c>
      <c r="I78" s="486">
        <v>200000</v>
      </c>
      <c r="J78" s="486">
        <v>10000</v>
      </c>
      <c r="K78" s="486">
        <v>10000</v>
      </c>
      <c r="L78" s="486">
        <v>0</v>
      </c>
      <c r="M78" s="486">
        <v>0</v>
      </c>
      <c r="N78" s="538"/>
      <c r="O78" s="574">
        <f t="shared" si="17"/>
        <v>20000</v>
      </c>
      <c r="P78" s="493">
        <f t="shared" si="18"/>
        <v>180000</v>
      </c>
    </row>
    <row r="79" spans="1:16" s="241" customFormat="1" ht="131.25" x14ac:dyDescent="0.2">
      <c r="A79" s="485"/>
      <c r="B79" s="437" t="s">
        <v>3649</v>
      </c>
      <c r="C79" s="439" t="s">
        <v>3658</v>
      </c>
      <c r="D79" s="439" t="s">
        <v>3659</v>
      </c>
      <c r="E79" s="435" t="s">
        <v>2138</v>
      </c>
      <c r="F79" s="435" t="s">
        <v>19</v>
      </c>
      <c r="G79" s="435" t="s">
        <v>1198</v>
      </c>
      <c r="H79" s="444" t="s">
        <v>3733</v>
      </c>
      <c r="I79" s="542">
        <v>142500</v>
      </c>
      <c r="J79" s="542">
        <v>7125</v>
      </c>
      <c r="K79" s="542">
        <v>7125</v>
      </c>
      <c r="L79" s="542">
        <v>7125</v>
      </c>
      <c r="M79" s="542">
        <v>7125</v>
      </c>
      <c r="N79" s="538"/>
      <c r="O79" s="574">
        <f t="shared" si="17"/>
        <v>28500</v>
      </c>
      <c r="P79" s="493">
        <f t="shared" si="18"/>
        <v>114000</v>
      </c>
    </row>
    <row r="80" spans="1:16" s="543" customFormat="1" ht="150" x14ac:dyDescent="0.2">
      <c r="A80" s="540"/>
      <c r="B80" s="437" t="s">
        <v>3668</v>
      </c>
      <c r="C80" s="439" t="s">
        <v>3676</v>
      </c>
      <c r="D80" s="439" t="s">
        <v>3677</v>
      </c>
      <c r="E80" s="435" t="s">
        <v>2598</v>
      </c>
      <c r="F80" s="435" t="s">
        <v>19</v>
      </c>
      <c r="G80" s="435" t="s">
        <v>1198</v>
      </c>
      <c r="H80" s="444" t="s">
        <v>3734</v>
      </c>
      <c r="I80" s="542">
        <v>340575</v>
      </c>
      <c r="J80" s="542">
        <v>0</v>
      </c>
      <c r="K80" s="542">
        <v>0</v>
      </c>
      <c r="L80" s="542">
        <v>17028.75</v>
      </c>
      <c r="M80" s="542">
        <v>17028.75</v>
      </c>
      <c r="N80" s="538"/>
      <c r="O80" s="574">
        <f t="shared" si="17"/>
        <v>34057.5</v>
      </c>
      <c r="P80" s="493">
        <f t="shared" si="18"/>
        <v>306517.5</v>
      </c>
    </row>
    <row r="81" spans="1:16" s="440" customFormat="1" ht="168.75" x14ac:dyDescent="0.2">
      <c r="A81" s="485"/>
      <c r="B81" s="437" t="s">
        <v>3688</v>
      </c>
      <c r="C81" s="439" t="s">
        <v>3735</v>
      </c>
      <c r="D81" s="439" t="s">
        <v>3736</v>
      </c>
      <c r="E81" s="435" t="s">
        <v>3188</v>
      </c>
      <c r="F81" s="435" t="s">
        <v>19</v>
      </c>
      <c r="G81" s="435" t="s">
        <v>3383</v>
      </c>
      <c r="H81" s="444" t="s">
        <v>3737</v>
      </c>
      <c r="I81" s="486">
        <v>50000</v>
      </c>
      <c r="J81" s="486">
        <v>2500</v>
      </c>
      <c r="K81" s="486">
        <v>2500</v>
      </c>
      <c r="L81" s="486">
        <v>0</v>
      </c>
      <c r="M81" s="486">
        <v>0</v>
      </c>
      <c r="N81" s="538"/>
      <c r="O81" s="574">
        <f t="shared" si="17"/>
        <v>5000</v>
      </c>
      <c r="P81" s="493">
        <f t="shared" si="18"/>
        <v>45000</v>
      </c>
    </row>
    <row r="82" spans="1:16" s="440" customFormat="1" ht="168.75" x14ac:dyDescent="0.2">
      <c r="A82" s="485"/>
      <c r="B82" s="437" t="s">
        <v>3759</v>
      </c>
      <c r="C82" s="439" t="s">
        <v>3760</v>
      </c>
      <c r="D82" s="439" t="s">
        <v>3761</v>
      </c>
      <c r="E82" s="435" t="s">
        <v>2881</v>
      </c>
      <c r="F82" s="435" t="s">
        <v>19</v>
      </c>
      <c r="G82" s="435" t="s">
        <v>1763</v>
      </c>
      <c r="H82" s="444" t="s">
        <v>3770</v>
      </c>
      <c r="I82" s="486">
        <v>255200</v>
      </c>
      <c r="J82" s="486">
        <v>0</v>
      </c>
      <c r="K82" s="486">
        <v>0</v>
      </c>
      <c r="L82" s="486">
        <v>130000</v>
      </c>
      <c r="M82" s="486">
        <v>44200</v>
      </c>
      <c r="N82" s="538"/>
      <c r="O82" s="574">
        <f t="shared" si="17"/>
        <v>174200</v>
      </c>
      <c r="P82" s="493">
        <f t="shared" si="18"/>
        <v>81000</v>
      </c>
    </row>
    <row r="83" spans="1:16" s="440" customFormat="1" ht="131.25" x14ac:dyDescent="0.2">
      <c r="A83" s="485"/>
      <c r="B83" s="437" t="s">
        <v>3759</v>
      </c>
      <c r="C83" s="439" t="s">
        <v>3771</v>
      </c>
      <c r="D83" s="439" t="s">
        <v>3772</v>
      </c>
      <c r="E83" s="435" t="s">
        <v>3773</v>
      </c>
      <c r="F83" s="435" t="s">
        <v>19</v>
      </c>
      <c r="G83" s="435" t="s">
        <v>3695</v>
      </c>
      <c r="H83" s="444" t="s">
        <v>3774</v>
      </c>
      <c r="I83" s="486">
        <v>1764450</v>
      </c>
      <c r="J83" s="486">
        <v>0</v>
      </c>
      <c r="K83" s="486">
        <v>0</v>
      </c>
      <c r="L83" s="486">
        <v>0</v>
      </c>
      <c r="M83" s="486">
        <v>0</v>
      </c>
      <c r="N83" s="538" t="s">
        <v>2835</v>
      </c>
      <c r="O83" s="574">
        <f t="shared" si="17"/>
        <v>0</v>
      </c>
      <c r="P83" s="493">
        <f t="shared" si="18"/>
        <v>1764450</v>
      </c>
    </row>
    <row r="84" spans="1:16" s="440" customFormat="1" ht="150" x14ac:dyDescent="0.2">
      <c r="A84" s="485"/>
      <c r="B84" s="437" t="s">
        <v>3753</v>
      </c>
      <c r="C84" s="439" t="s">
        <v>3775</v>
      </c>
      <c r="D84" s="439" t="s">
        <v>3776</v>
      </c>
      <c r="E84" s="435" t="s">
        <v>2598</v>
      </c>
      <c r="F84" s="435" t="s">
        <v>19</v>
      </c>
      <c r="G84" s="435" t="s">
        <v>1198</v>
      </c>
      <c r="H84" s="444" t="s">
        <v>3777</v>
      </c>
      <c r="I84" s="486">
        <v>454100</v>
      </c>
      <c r="J84" s="486">
        <v>0</v>
      </c>
      <c r="K84" s="486">
        <v>0</v>
      </c>
      <c r="L84" s="486">
        <v>22705</v>
      </c>
      <c r="M84" s="486">
        <v>22705</v>
      </c>
      <c r="N84" s="538"/>
      <c r="O84" s="574">
        <f t="shared" si="17"/>
        <v>45410</v>
      </c>
      <c r="P84" s="493">
        <f t="shared" si="18"/>
        <v>408690</v>
      </c>
    </row>
    <row r="85" spans="1:16" s="440" customFormat="1" x14ac:dyDescent="0.2">
      <c r="A85" s="438"/>
      <c r="B85" s="437"/>
      <c r="C85" s="439"/>
      <c r="D85" s="439"/>
      <c r="E85" s="435"/>
      <c r="F85" s="435"/>
      <c r="G85" s="435"/>
      <c r="H85" s="436"/>
      <c r="I85" s="486"/>
      <c r="J85" s="486"/>
      <c r="K85" s="486"/>
      <c r="L85" s="486"/>
      <c r="M85" s="486"/>
      <c r="N85" s="538"/>
      <c r="O85" s="574"/>
      <c r="P85" s="493"/>
    </row>
    <row r="86" spans="1:16" s="440" customFormat="1" x14ac:dyDescent="0.2">
      <c r="A86" s="388" t="s">
        <v>117</v>
      </c>
      <c r="B86" s="389"/>
      <c r="C86" s="390"/>
      <c r="D86" s="390"/>
      <c r="E86" s="391"/>
      <c r="F86" s="391"/>
      <c r="G86" s="391"/>
      <c r="H86" s="392"/>
      <c r="I86" s="393">
        <f>SUM(I87:I92)</f>
        <v>1222000</v>
      </c>
      <c r="J86" s="393">
        <f t="shared" ref="J86:P86" si="19">SUM(J87:J92)</f>
        <v>61100</v>
      </c>
      <c r="K86" s="393">
        <f t="shared" si="19"/>
        <v>61100</v>
      </c>
      <c r="L86" s="393">
        <f t="shared" si="19"/>
        <v>0</v>
      </c>
      <c r="M86" s="393">
        <f t="shared" si="19"/>
        <v>0</v>
      </c>
      <c r="N86" s="579"/>
      <c r="O86" s="527">
        <f>SUM(O87:O92)</f>
        <v>122200</v>
      </c>
      <c r="P86" s="393">
        <f t="shared" si="19"/>
        <v>1099800</v>
      </c>
    </row>
    <row r="87" spans="1:16" s="570" customFormat="1" ht="93.75" x14ac:dyDescent="0.2">
      <c r="A87" s="528"/>
      <c r="B87" s="529" t="s">
        <v>3541</v>
      </c>
      <c r="C87" s="442" t="s">
        <v>3514</v>
      </c>
      <c r="D87" s="442" t="s">
        <v>3515</v>
      </c>
      <c r="E87" s="443" t="s">
        <v>115</v>
      </c>
      <c r="F87" s="443" t="s">
        <v>117</v>
      </c>
      <c r="G87" s="443" t="s">
        <v>295</v>
      </c>
      <c r="H87" s="444" t="s">
        <v>1766</v>
      </c>
      <c r="I87" s="493">
        <v>334000</v>
      </c>
      <c r="J87" s="493">
        <v>16700</v>
      </c>
      <c r="K87" s="493">
        <v>16700</v>
      </c>
      <c r="L87" s="493">
        <v>0</v>
      </c>
      <c r="M87" s="493">
        <v>0</v>
      </c>
      <c r="N87" s="538"/>
      <c r="O87" s="574">
        <f>SUM(J87:M87)</f>
        <v>33400</v>
      </c>
      <c r="P87" s="493">
        <f>+I87-O87</f>
        <v>300600</v>
      </c>
    </row>
    <row r="88" spans="1:16" s="570" customFormat="1" ht="93.75" x14ac:dyDescent="0.2">
      <c r="A88" s="528"/>
      <c r="B88" s="529" t="s">
        <v>3510</v>
      </c>
      <c r="C88" s="442" t="s">
        <v>3516</v>
      </c>
      <c r="D88" s="442" t="s">
        <v>3517</v>
      </c>
      <c r="E88" s="443" t="s">
        <v>302</v>
      </c>
      <c r="F88" s="443" t="s">
        <v>117</v>
      </c>
      <c r="G88" s="443" t="s">
        <v>3542</v>
      </c>
      <c r="H88" s="444" t="s">
        <v>1766</v>
      </c>
      <c r="I88" s="493">
        <v>565000</v>
      </c>
      <c r="J88" s="493">
        <v>28250</v>
      </c>
      <c r="K88" s="493">
        <v>28250</v>
      </c>
      <c r="L88" s="493">
        <v>0</v>
      </c>
      <c r="M88" s="493">
        <v>0</v>
      </c>
      <c r="N88" s="538"/>
      <c r="O88" s="574">
        <f>SUM(J88:M88)</f>
        <v>56500</v>
      </c>
      <c r="P88" s="493">
        <f>+I88-O88</f>
        <v>508500</v>
      </c>
    </row>
    <row r="89" spans="1:16" s="570" customFormat="1" ht="112.5" x14ac:dyDescent="0.2">
      <c r="A89" s="528"/>
      <c r="B89" s="529" t="s">
        <v>3510</v>
      </c>
      <c r="C89" s="442" t="s">
        <v>3518</v>
      </c>
      <c r="D89" s="442" t="s">
        <v>3519</v>
      </c>
      <c r="E89" s="443" t="s">
        <v>302</v>
      </c>
      <c r="F89" s="443" t="s">
        <v>117</v>
      </c>
      <c r="G89" s="443" t="s">
        <v>345</v>
      </c>
      <c r="H89" s="444" t="s">
        <v>3543</v>
      </c>
      <c r="I89" s="493">
        <v>105000</v>
      </c>
      <c r="J89" s="493">
        <v>5250</v>
      </c>
      <c r="K89" s="493">
        <v>5250</v>
      </c>
      <c r="L89" s="493">
        <v>0</v>
      </c>
      <c r="M89" s="493">
        <v>0</v>
      </c>
      <c r="N89" s="538"/>
      <c r="O89" s="574">
        <f>SUM(J89:M89)</f>
        <v>10500</v>
      </c>
      <c r="P89" s="493">
        <f>+I89-O89</f>
        <v>94500</v>
      </c>
    </row>
    <row r="90" spans="1:16" s="570" customFormat="1" ht="93.75" x14ac:dyDescent="0.2">
      <c r="A90" s="528"/>
      <c r="B90" s="529">
        <v>244333</v>
      </c>
      <c r="C90" s="442" t="s">
        <v>3544</v>
      </c>
      <c r="D90" s="442" t="s">
        <v>3545</v>
      </c>
      <c r="E90" s="443" t="s">
        <v>302</v>
      </c>
      <c r="F90" s="443" t="s">
        <v>117</v>
      </c>
      <c r="G90" s="443" t="s">
        <v>444</v>
      </c>
      <c r="H90" s="444" t="s">
        <v>1766</v>
      </c>
      <c r="I90" s="493">
        <v>140000</v>
      </c>
      <c r="J90" s="493">
        <v>7000</v>
      </c>
      <c r="K90" s="493">
        <v>7000</v>
      </c>
      <c r="L90" s="493">
        <v>0</v>
      </c>
      <c r="M90" s="493">
        <v>0</v>
      </c>
      <c r="N90" s="538"/>
      <c r="O90" s="574">
        <f>SUM(J90:M90)</f>
        <v>14000</v>
      </c>
      <c r="P90" s="493">
        <f>+I90-O90</f>
        <v>126000</v>
      </c>
    </row>
    <row r="91" spans="1:16" s="570" customFormat="1" ht="93.75" x14ac:dyDescent="0.2">
      <c r="A91" s="528"/>
      <c r="B91" s="529" t="s">
        <v>3564</v>
      </c>
      <c r="C91" s="442" t="s">
        <v>3565</v>
      </c>
      <c r="D91" s="442" t="s">
        <v>3566</v>
      </c>
      <c r="E91" s="443" t="s">
        <v>302</v>
      </c>
      <c r="F91" s="443" t="s">
        <v>117</v>
      </c>
      <c r="G91" s="443" t="s">
        <v>289</v>
      </c>
      <c r="H91" s="444" t="s">
        <v>1766</v>
      </c>
      <c r="I91" s="493">
        <v>78000</v>
      </c>
      <c r="J91" s="493">
        <v>3900</v>
      </c>
      <c r="K91" s="493">
        <v>3900</v>
      </c>
      <c r="L91" s="493">
        <v>0</v>
      </c>
      <c r="M91" s="493">
        <v>0</v>
      </c>
      <c r="N91" s="538"/>
      <c r="O91" s="574">
        <f>SUM(J91:M91)</f>
        <v>7800</v>
      </c>
      <c r="P91" s="493">
        <f>+I91-O91</f>
        <v>70200</v>
      </c>
    </row>
    <row r="92" spans="1:16" s="440" customFormat="1" x14ac:dyDescent="0.2">
      <c r="A92" s="438"/>
      <c r="B92" s="437"/>
      <c r="C92" s="439"/>
      <c r="D92" s="439"/>
      <c r="E92" s="435"/>
      <c r="F92" s="435"/>
      <c r="G92" s="435"/>
      <c r="H92" s="436"/>
      <c r="I92" s="486"/>
      <c r="J92" s="486"/>
      <c r="K92" s="486"/>
      <c r="L92" s="486"/>
      <c r="M92" s="486"/>
      <c r="N92" s="538"/>
      <c r="O92" s="574"/>
      <c r="P92" s="493"/>
    </row>
    <row r="93" spans="1:16" s="440" customFormat="1" x14ac:dyDescent="0.2">
      <c r="A93" s="388" t="s">
        <v>3470</v>
      </c>
      <c r="B93" s="389"/>
      <c r="C93" s="390"/>
      <c r="D93" s="390"/>
      <c r="E93" s="391"/>
      <c r="F93" s="391"/>
      <c r="G93" s="391"/>
      <c r="H93" s="392"/>
      <c r="I93" s="393">
        <f t="shared" ref="I93:P93" si="20">SUM(I94:I95)</f>
        <v>492450</v>
      </c>
      <c r="J93" s="393">
        <f t="shared" si="20"/>
        <v>0</v>
      </c>
      <c r="K93" s="393">
        <f t="shared" si="20"/>
        <v>0</v>
      </c>
      <c r="L93" s="393">
        <f t="shared" si="20"/>
        <v>0</v>
      </c>
      <c r="M93" s="393">
        <f t="shared" si="20"/>
        <v>0</v>
      </c>
      <c r="N93" s="579"/>
      <c r="O93" s="527">
        <f t="shared" si="20"/>
        <v>0</v>
      </c>
      <c r="P93" s="393">
        <f t="shared" si="20"/>
        <v>492450</v>
      </c>
    </row>
    <row r="94" spans="1:16" s="440" customFormat="1" ht="171" customHeight="1" x14ac:dyDescent="0.2">
      <c r="A94" s="438"/>
      <c r="B94" s="437" t="s">
        <v>3585</v>
      </c>
      <c r="C94" s="439" t="s">
        <v>3586</v>
      </c>
      <c r="D94" s="439" t="s">
        <v>3587</v>
      </c>
      <c r="E94" s="435" t="s">
        <v>2896</v>
      </c>
      <c r="F94" s="435" t="s">
        <v>2818</v>
      </c>
      <c r="G94" s="435" t="s">
        <v>1763</v>
      </c>
      <c r="H94" s="436" t="s">
        <v>3619</v>
      </c>
      <c r="I94" s="486">
        <v>492450</v>
      </c>
      <c r="J94" s="486">
        <v>0</v>
      </c>
      <c r="K94" s="486">
        <v>0</v>
      </c>
      <c r="L94" s="486">
        <v>0</v>
      </c>
      <c r="M94" s="486">
        <v>0</v>
      </c>
      <c r="N94" s="538" t="s">
        <v>1786</v>
      </c>
      <c r="O94" s="574">
        <f>SUM(J94:M94)</f>
        <v>0</v>
      </c>
      <c r="P94" s="493">
        <f>+I94-O94</f>
        <v>492450</v>
      </c>
    </row>
    <row r="95" spans="1:16" s="440" customFormat="1" x14ac:dyDescent="0.2">
      <c r="A95" s="438"/>
      <c r="B95" s="437"/>
      <c r="C95" s="439"/>
      <c r="D95" s="439"/>
      <c r="E95" s="435"/>
      <c r="F95" s="435"/>
      <c r="G95" s="435"/>
      <c r="H95" s="436"/>
      <c r="I95" s="486"/>
      <c r="J95" s="486"/>
      <c r="K95" s="486"/>
      <c r="L95" s="486"/>
      <c r="M95" s="486"/>
      <c r="N95" s="538"/>
      <c r="O95" s="574"/>
      <c r="P95" s="493"/>
    </row>
    <row r="96" spans="1:16" s="440" customFormat="1" x14ac:dyDescent="0.2">
      <c r="A96" s="388" t="s">
        <v>706</v>
      </c>
      <c r="B96" s="389"/>
      <c r="C96" s="491"/>
      <c r="D96" s="390"/>
      <c r="E96" s="391"/>
      <c r="F96" s="391"/>
      <c r="G96" s="391"/>
      <c r="H96" s="392"/>
      <c r="I96" s="393">
        <f>SUM(I97:I111)</f>
        <v>7178950</v>
      </c>
      <c r="J96" s="393">
        <f>SUM(J97:J111)</f>
        <v>0</v>
      </c>
      <c r="K96" s="393">
        <f>SUM(K97:K111)</f>
        <v>0</v>
      </c>
      <c r="L96" s="393">
        <f>SUM(L97:L111)</f>
        <v>194365</v>
      </c>
      <c r="M96" s="393">
        <f>SUM(M97:M111)</f>
        <v>194365</v>
      </c>
      <c r="N96" s="579"/>
      <c r="O96" s="527">
        <f>SUM(O97:O111)</f>
        <v>388730</v>
      </c>
      <c r="P96" s="393">
        <f>SUM(P97:P111)</f>
        <v>6790220</v>
      </c>
    </row>
    <row r="97" spans="1:16" s="440" customFormat="1" ht="132.75" customHeight="1" x14ac:dyDescent="0.2">
      <c r="A97" s="438"/>
      <c r="B97" s="437">
        <v>244335</v>
      </c>
      <c r="C97" s="439" t="s">
        <v>3546</v>
      </c>
      <c r="D97" s="439" t="s">
        <v>3547</v>
      </c>
      <c r="E97" s="435" t="s">
        <v>2109</v>
      </c>
      <c r="F97" s="435" t="s">
        <v>2209</v>
      </c>
      <c r="G97" s="435" t="s">
        <v>3081</v>
      </c>
      <c r="H97" s="436" t="s">
        <v>3548</v>
      </c>
      <c r="I97" s="486">
        <v>99500</v>
      </c>
      <c r="J97" s="486">
        <v>0</v>
      </c>
      <c r="K97" s="486">
        <v>0</v>
      </c>
      <c r="L97" s="486">
        <v>3475</v>
      </c>
      <c r="M97" s="486">
        <v>3475</v>
      </c>
      <c r="N97" s="538"/>
      <c r="O97" s="574">
        <f>SUM(J97:M97)</f>
        <v>6950</v>
      </c>
      <c r="P97" s="493">
        <f>+I97-O97</f>
        <v>92550</v>
      </c>
    </row>
    <row r="98" spans="1:16" s="440" customFormat="1" ht="152.25" customHeight="1" x14ac:dyDescent="0.2">
      <c r="A98" s="438"/>
      <c r="B98" s="437" t="s">
        <v>3567</v>
      </c>
      <c r="C98" s="439" t="s">
        <v>3568</v>
      </c>
      <c r="D98" s="439" t="s">
        <v>3569</v>
      </c>
      <c r="E98" s="435" t="s">
        <v>3084</v>
      </c>
      <c r="F98" s="435" t="s">
        <v>2209</v>
      </c>
      <c r="G98" s="435" t="s">
        <v>1198</v>
      </c>
      <c r="H98" s="436" t="s">
        <v>3570</v>
      </c>
      <c r="I98" s="486">
        <v>475000</v>
      </c>
      <c r="J98" s="486">
        <v>0</v>
      </c>
      <c r="K98" s="486">
        <v>0</v>
      </c>
      <c r="L98" s="486">
        <v>0</v>
      </c>
      <c r="M98" s="486">
        <v>0</v>
      </c>
      <c r="N98" s="538" t="s">
        <v>2987</v>
      </c>
      <c r="O98" s="574">
        <f t="shared" ref="O98:O110" si="21">SUM(J98:M98)</f>
        <v>0</v>
      </c>
      <c r="P98" s="493">
        <f t="shared" ref="P98:P110" si="22">+I98-O98</f>
        <v>475000</v>
      </c>
    </row>
    <row r="99" spans="1:16" s="440" customFormat="1" ht="131.25" x14ac:dyDescent="0.2">
      <c r="A99" s="438"/>
      <c r="B99" s="437" t="s">
        <v>3567</v>
      </c>
      <c r="C99" s="439" t="s">
        <v>3571</v>
      </c>
      <c r="D99" s="439" t="s">
        <v>3572</v>
      </c>
      <c r="E99" s="435" t="s">
        <v>2109</v>
      </c>
      <c r="F99" s="435" t="s">
        <v>2209</v>
      </c>
      <c r="G99" s="435" t="s">
        <v>3573</v>
      </c>
      <c r="H99" s="436" t="s">
        <v>3574</v>
      </c>
      <c r="I99" s="486">
        <v>700000</v>
      </c>
      <c r="J99" s="486">
        <v>0</v>
      </c>
      <c r="K99" s="486">
        <v>0</v>
      </c>
      <c r="L99" s="486">
        <v>0</v>
      </c>
      <c r="M99" s="486">
        <v>0</v>
      </c>
      <c r="N99" s="538" t="s">
        <v>1786</v>
      </c>
      <c r="O99" s="574">
        <f t="shared" si="21"/>
        <v>0</v>
      </c>
      <c r="P99" s="493">
        <f t="shared" si="22"/>
        <v>700000</v>
      </c>
    </row>
    <row r="100" spans="1:16" s="440" customFormat="1" ht="153" customHeight="1" x14ac:dyDescent="0.2">
      <c r="A100" s="438"/>
      <c r="B100" s="437" t="s">
        <v>3585</v>
      </c>
      <c r="C100" s="439" t="s">
        <v>3586</v>
      </c>
      <c r="D100" s="439" t="s">
        <v>3587</v>
      </c>
      <c r="E100" s="435" t="s">
        <v>1733</v>
      </c>
      <c r="F100" s="435" t="s">
        <v>706</v>
      </c>
      <c r="G100" s="435" t="s">
        <v>1763</v>
      </c>
      <c r="H100" s="436" t="s">
        <v>3623</v>
      </c>
      <c r="I100" s="486">
        <v>381600</v>
      </c>
      <c r="J100" s="486">
        <v>0</v>
      </c>
      <c r="K100" s="486">
        <v>0</v>
      </c>
      <c r="L100" s="486">
        <v>0</v>
      </c>
      <c r="M100" s="486">
        <v>0</v>
      </c>
      <c r="N100" s="538" t="s">
        <v>1786</v>
      </c>
      <c r="O100" s="574">
        <f t="shared" si="21"/>
        <v>0</v>
      </c>
      <c r="P100" s="493">
        <f t="shared" si="22"/>
        <v>381600</v>
      </c>
    </row>
    <row r="101" spans="1:16" s="440" customFormat="1" ht="134.25" customHeight="1" x14ac:dyDescent="0.2">
      <c r="A101" s="438"/>
      <c r="B101" s="437" t="s">
        <v>3593</v>
      </c>
      <c r="C101" s="439" t="s">
        <v>3620</v>
      </c>
      <c r="D101" s="439" t="s">
        <v>3621</v>
      </c>
      <c r="E101" s="435" t="s">
        <v>3084</v>
      </c>
      <c r="F101" s="435" t="s">
        <v>706</v>
      </c>
      <c r="G101" s="435" t="s">
        <v>1144</v>
      </c>
      <c r="H101" s="444" t="s">
        <v>3622</v>
      </c>
      <c r="I101" s="486">
        <v>266000</v>
      </c>
      <c r="J101" s="486">
        <v>0</v>
      </c>
      <c r="K101" s="486">
        <v>0</v>
      </c>
      <c r="L101" s="486">
        <v>5025</v>
      </c>
      <c r="M101" s="486">
        <v>5025</v>
      </c>
      <c r="N101" s="538"/>
      <c r="O101" s="574">
        <f t="shared" si="21"/>
        <v>10050</v>
      </c>
      <c r="P101" s="493">
        <f t="shared" si="22"/>
        <v>255950</v>
      </c>
    </row>
    <row r="102" spans="1:16" s="241" customFormat="1" ht="112.5" x14ac:dyDescent="0.2">
      <c r="A102" s="485"/>
      <c r="B102" s="437" t="s">
        <v>3644</v>
      </c>
      <c r="C102" s="439" t="s">
        <v>3660</v>
      </c>
      <c r="D102" s="439" t="s">
        <v>3661</v>
      </c>
      <c r="E102" s="435" t="s">
        <v>1733</v>
      </c>
      <c r="F102" s="435" t="s">
        <v>706</v>
      </c>
      <c r="G102" s="435" t="s">
        <v>1144</v>
      </c>
      <c r="H102" s="444" t="s">
        <v>3738</v>
      </c>
      <c r="I102" s="542">
        <v>96900</v>
      </c>
      <c r="J102" s="542">
        <v>0</v>
      </c>
      <c r="K102" s="542">
        <v>0</v>
      </c>
      <c r="L102" s="542">
        <v>4365</v>
      </c>
      <c r="M102" s="542">
        <v>4365</v>
      </c>
      <c r="N102" s="538"/>
      <c r="O102" s="574">
        <f t="shared" si="21"/>
        <v>8730</v>
      </c>
      <c r="P102" s="493">
        <f t="shared" si="22"/>
        <v>88170</v>
      </c>
    </row>
    <row r="103" spans="1:16" s="543" customFormat="1" ht="150" x14ac:dyDescent="0.2">
      <c r="A103" s="540"/>
      <c r="B103" s="437" t="s">
        <v>3662</v>
      </c>
      <c r="C103" s="439" t="s">
        <v>3678</v>
      </c>
      <c r="D103" s="439" t="s">
        <v>3679</v>
      </c>
      <c r="E103" s="435" t="s">
        <v>2109</v>
      </c>
      <c r="F103" s="435" t="s">
        <v>706</v>
      </c>
      <c r="G103" s="435" t="s">
        <v>3081</v>
      </c>
      <c r="H103" s="444" t="s">
        <v>3739</v>
      </c>
      <c r="I103" s="542">
        <v>115000</v>
      </c>
      <c r="J103" s="542">
        <v>0</v>
      </c>
      <c r="K103" s="542">
        <v>0</v>
      </c>
      <c r="L103" s="542">
        <v>0</v>
      </c>
      <c r="M103" s="542">
        <v>0</v>
      </c>
      <c r="N103" s="538" t="s">
        <v>2987</v>
      </c>
      <c r="O103" s="574">
        <f t="shared" si="21"/>
        <v>0</v>
      </c>
      <c r="P103" s="493">
        <f t="shared" si="22"/>
        <v>115000</v>
      </c>
    </row>
    <row r="104" spans="1:16" s="543" customFormat="1" ht="131.25" x14ac:dyDescent="0.2">
      <c r="A104" s="540"/>
      <c r="B104" s="437" t="s">
        <v>3665</v>
      </c>
      <c r="C104" s="439" t="s">
        <v>3680</v>
      </c>
      <c r="D104" s="439" t="s">
        <v>3681</v>
      </c>
      <c r="E104" s="435" t="s">
        <v>2109</v>
      </c>
      <c r="F104" s="435" t="s">
        <v>706</v>
      </c>
      <c r="G104" s="435" t="s">
        <v>3573</v>
      </c>
      <c r="H104" s="444" t="s">
        <v>3740</v>
      </c>
      <c r="I104" s="542">
        <v>624000</v>
      </c>
      <c r="J104" s="542">
        <v>0</v>
      </c>
      <c r="K104" s="542">
        <v>0</v>
      </c>
      <c r="L104" s="542">
        <v>0</v>
      </c>
      <c r="M104" s="542">
        <v>0</v>
      </c>
      <c r="N104" s="538" t="s">
        <v>1786</v>
      </c>
      <c r="O104" s="574">
        <f t="shared" si="21"/>
        <v>0</v>
      </c>
      <c r="P104" s="493">
        <f t="shared" si="22"/>
        <v>624000</v>
      </c>
    </row>
    <row r="105" spans="1:16" s="543" customFormat="1" ht="131.25" x14ac:dyDescent="0.2">
      <c r="A105" s="540"/>
      <c r="B105" s="437" t="s">
        <v>3682</v>
      </c>
      <c r="C105" s="439" t="s">
        <v>3683</v>
      </c>
      <c r="D105" s="439" t="s">
        <v>3684</v>
      </c>
      <c r="E105" s="435" t="s">
        <v>1733</v>
      </c>
      <c r="F105" s="435" t="s">
        <v>706</v>
      </c>
      <c r="G105" s="435" t="s">
        <v>1763</v>
      </c>
      <c r="H105" s="444" t="s">
        <v>3741</v>
      </c>
      <c r="I105" s="542">
        <v>333000</v>
      </c>
      <c r="J105" s="542">
        <v>0</v>
      </c>
      <c r="K105" s="542">
        <v>0</v>
      </c>
      <c r="L105" s="542">
        <v>0</v>
      </c>
      <c r="M105" s="542">
        <v>0</v>
      </c>
      <c r="N105" s="538" t="s">
        <v>1786</v>
      </c>
      <c r="O105" s="574">
        <f t="shared" si="21"/>
        <v>0</v>
      </c>
      <c r="P105" s="493">
        <f t="shared" si="22"/>
        <v>333000</v>
      </c>
    </row>
    <row r="106" spans="1:16" s="440" customFormat="1" ht="168.75" x14ac:dyDescent="0.2">
      <c r="A106" s="485"/>
      <c r="B106" s="437" t="s">
        <v>3688</v>
      </c>
      <c r="C106" s="439" t="s">
        <v>3693</v>
      </c>
      <c r="D106" s="439" t="s">
        <v>3694</v>
      </c>
      <c r="E106" s="435" t="s">
        <v>3742</v>
      </c>
      <c r="F106" s="443" t="s">
        <v>706</v>
      </c>
      <c r="G106" s="443" t="s">
        <v>3695</v>
      </c>
      <c r="H106" s="444" t="s">
        <v>3743</v>
      </c>
      <c r="I106" s="486">
        <v>2084250</v>
      </c>
      <c r="J106" s="486">
        <v>0</v>
      </c>
      <c r="K106" s="486">
        <v>0</v>
      </c>
      <c r="L106" s="486">
        <v>0</v>
      </c>
      <c r="M106" s="486">
        <v>0</v>
      </c>
      <c r="N106" s="538" t="s">
        <v>2835</v>
      </c>
      <c r="O106" s="574">
        <f t="shared" si="21"/>
        <v>0</v>
      </c>
      <c r="P106" s="493">
        <f t="shared" si="22"/>
        <v>2084250</v>
      </c>
    </row>
    <row r="107" spans="1:16" s="440" customFormat="1" ht="112.5" x14ac:dyDescent="0.2">
      <c r="A107" s="485"/>
      <c r="B107" s="437" t="s">
        <v>3744</v>
      </c>
      <c r="C107" s="439" t="s">
        <v>3745</v>
      </c>
      <c r="D107" s="439" t="s">
        <v>3746</v>
      </c>
      <c r="E107" s="435" t="s">
        <v>1733</v>
      </c>
      <c r="F107" s="443" t="s">
        <v>706</v>
      </c>
      <c r="G107" s="443" t="s">
        <v>1144</v>
      </c>
      <c r="H107" s="444" t="s">
        <v>3747</v>
      </c>
      <c r="I107" s="486">
        <v>96900</v>
      </c>
      <c r="J107" s="486">
        <v>0</v>
      </c>
      <c r="K107" s="486">
        <v>0</v>
      </c>
      <c r="L107" s="486">
        <v>0</v>
      </c>
      <c r="M107" s="486">
        <v>0</v>
      </c>
      <c r="N107" s="538" t="s">
        <v>3692</v>
      </c>
      <c r="O107" s="574">
        <f t="shared" si="21"/>
        <v>0</v>
      </c>
      <c r="P107" s="493">
        <f t="shared" si="22"/>
        <v>96900</v>
      </c>
    </row>
    <row r="108" spans="1:16" s="440" customFormat="1" ht="131.25" x14ac:dyDescent="0.2">
      <c r="A108" s="485"/>
      <c r="B108" s="437" t="s">
        <v>3759</v>
      </c>
      <c r="C108" s="439" t="s">
        <v>3778</v>
      </c>
      <c r="D108" s="439" t="s">
        <v>3779</v>
      </c>
      <c r="E108" s="435" t="s">
        <v>3742</v>
      </c>
      <c r="F108" s="443" t="s">
        <v>706</v>
      </c>
      <c r="G108" s="443" t="s">
        <v>3780</v>
      </c>
      <c r="H108" s="444" t="s">
        <v>3781</v>
      </c>
      <c r="I108" s="486">
        <v>607600</v>
      </c>
      <c r="J108" s="486">
        <v>0</v>
      </c>
      <c r="K108" s="486">
        <v>0</v>
      </c>
      <c r="L108" s="486">
        <v>0</v>
      </c>
      <c r="M108" s="486">
        <v>0</v>
      </c>
      <c r="N108" s="538" t="s">
        <v>2835</v>
      </c>
      <c r="O108" s="574">
        <f t="shared" si="21"/>
        <v>0</v>
      </c>
      <c r="P108" s="493">
        <f t="shared" si="22"/>
        <v>607600</v>
      </c>
    </row>
    <row r="109" spans="1:16" s="440" customFormat="1" ht="131.25" x14ac:dyDescent="0.2">
      <c r="A109" s="485"/>
      <c r="B109" s="437" t="s">
        <v>3759</v>
      </c>
      <c r="C109" s="439" t="s">
        <v>3782</v>
      </c>
      <c r="D109" s="439" t="s">
        <v>3783</v>
      </c>
      <c r="E109" s="435" t="s">
        <v>3742</v>
      </c>
      <c r="F109" s="443" t="s">
        <v>706</v>
      </c>
      <c r="G109" s="443" t="s">
        <v>3780</v>
      </c>
      <c r="H109" s="444" t="s">
        <v>3784</v>
      </c>
      <c r="I109" s="486">
        <v>923600</v>
      </c>
      <c r="J109" s="486">
        <v>0</v>
      </c>
      <c r="K109" s="486">
        <v>0</v>
      </c>
      <c r="L109" s="486">
        <v>0</v>
      </c>
      <c r="M109" s="486">
        <v>0</v>
      </c>
      <c r="N109" s="538" t="s">
        <v>2835</v>
      </c>
      <c r="O109" s="574">
        <f t="shared" si="21"/>
        <v>0</v>
      </c>
      <c r="P109" s="493">
        <f t="shared" si="22"/>
        <v>923600</v>
      </c>
    </row>
    <row r="110" spans="1:16" s="440" customFormat="1" ht="187.5" x14ac:dyDescent="0.2">
      <c r="A110" s="485"/>
      <c r="B110" s="437" t="s">
        <v>3753</v>
      </c>
      <c r="C110" s="439" t="s">
        <v>3785</v>
      </c>
      <c r="D110" s="439" t="s">
        <v>3786</v>
      </c>
      <c r="E110" s="435" t="s">
        <v>1733</v>
      </c>
      <c r="F110" s="443" t="s">
        <v>706</v>
      </c>
      <c r="G110" s="443" t="s">
        <v>1763</v>
      </c>
      <c r="H110" s="444" t="s">
        <v>3787</v>
      </c>
      <c r="I110" s="486">
        <v>375600</v>
      </c>
      <c r="J110" s="486">
        <v>0</v>
      </c>
      <c r="K110" s="486">
        <v>0</v>
      </c>
      <c r="L110" s="486">
        <v>181500</v>
      </c>
      <c r="M110" s="486">
        <v>181500</v>
      </c>
      <c r="N110" s="538"/>
      <c r="O110" s="574">
        <f t="shared" si="21"/>
        <v>363000</v>
      </c>
      <c r="P110" s="493">
        <f t="shared" si="22"/>
        <v>12600</v>
      </c>
    </row>
    <row r="111" spans="1:16" s="440" customFormat="1" x14ac:dyDescent="0.2">
      <c r="A111" s="438"/>
      <c r="B111" s="437"/>
      <c r="C111" s="439"/>
      <c r="D111" s="439"/>
      <c r="E111" s="435"/>
      <c r="F111" s="435"/>
      <c r="G111" s="435"/>
      <c r="H111" s="436"/>
      <c r="I111" s="486"/>
      <c r="J111" s="486"/>
      <c r="K111" s="486"/>
      <c r="L111" s="486"/>
      <c r="M111" s="486"/>
      <c r="N111" s="538"/>
      <c r="O111" s="574"/>
      <c r="P111" s="493"/>
    </row>
    <row r="112" spans="1:16" s="440" customFormat="1" x14ac:dyDescent="0.2">
      <c r="A112" s="441" t="s">
        <v>526</v>
      </c>
      <c r="B112" s="389"/>
      <c r="C112" s="390"/>
      <c r="D112" s="390"/>
      <c r="E112" s="391"/>
      <c r="F112" s="391"/>
      <c r="G112" s="391"/>
      <c r="H112" s="392"/>
      <c r="I112" s="393">
        <f t="shared" ref="I112:P112" si="23">SUM(I113:I116)</f>
        <v>259000</v>
      </c>
      <c r="J112" s="393">
        <f t="shared" si="23"/>
        <v>2500</v>
      </c>
      <c r="K112" s="393">
        <f t="shared" si="23"/>
        <v>2500</v>
      </c>
      <c r="L112" s="393">
        <f t="shared" si="23"/>
        <v>9325</v>
      </c>
      <c r="M112" s="393">
        <f t="shared" si="23"/>
        <v>9325</v>
      </c>
      <c r="N112" s="579"/>
      <c r="O112" s="527">
        <f t="shared" si="23"/>
        <v>23650</v>
      </c>
      <c r="P112" s="393">
        <f t="shared" si="23"/>
        <v>235350</v>
      </c>
    </row>
    <row r="113" spans="1:17" s="569" customFormat="1" ht="99" customHeight="1" x14ac:dyDescent="0.2">
      <c r="A113" s="438"/>
      <c r="B113" s="437" t="s">
        <v>3507</v>
      </c>
      <c r="C113" s="439" t="s">
        <v>3520</v>
      </c>
      <c r="D113" s="439" t="s">
        <v>3549</v>
      </c>
      <c r="E113" s="435" t="s">
        <v>529</v>
      </c>
      <c r="F113" s="435" t="s">
        <v>526</v>
      </c>
      <c r="G113" s="435" t="s">
        <v>3550</v>
      </c>
      <c r="H113" s="436" t="s">
        <v>3551</v>
      </c>
      <c r="I113" s="486">
        <v>50000</v>
      </c>
      <c r="J113" s="486">
        <v>2500</v>
      </c>
      <c r="K113" s="486">
        <v>2500</v>
      </c>
      <c r="L113" s="486">
        <v>0</v>
      </c>
      <c r="M113" s="486">
        <v>0</v>
      </c>
      <c r="N113" s="538"/>
      <c r="O113" s="574">
        <f>SUM(J113:M113)</f>
        <v>5000</v>
      </c>
      <c r="P113" s="493">
        <f>+I113-O113</f>
        <v>45000</v>
      </c>
    </row>
    <row r="114" spans="1:17" s="569" customFormat="1" ht="117" customHeight="1" x14ac:dyDescent="0.2">
      <c r="A114" s="438"/>
      <c r="B114" s="437" t="s">
        <v>3575</v>
      </c>
      <c r="C114" s="439" t="s">
        <v>3624</v>
      </c>
      <c r="D114" s="439" t="s">
        <v>3625</v>
      </c>
      <c r="E114" s="435" t="s">
        <v>3062</v>
      </c>
      <c r="F114" s="435" t="s">
        <v>923</v>
      </c>
      <c r="G114" s="435" t="s">
        <v>1144</v>
      </c>
      <c r="H114" s="436" t="s">
        <v>3626</v>
      </c>
      <c r="I114" s="486">
        <v>104500</v>
      </c>
      <c r="J114" s="486">
        <v>0</v>
      </c>
      <c r="K114" s="486">
        <v>0</v>
      </c>
      <c r="L114" s="486">
        <v>5225</v>
      </c>
      <c r="M114" s="486">
        <v>5225</v>
      </c>
      <c r="N114" s="538"/>
      <c r="O114" s="574">
        <f>SUM(J114:M114)</f>
        <v>10450</v>
      </c>
      <c r="P114" s="493">
        <f>+I114-O114</f>
        <v>94050</v>
      </c>
    </row>
    <row r="115" spans="1:17" s="569" customFormat="1" ht="117" customHeight="1" x14ac:dyDescent="0.2">
      <c r="A115" s="438"/>
      <c r="B115" s="437" t="s">
        <v>3759</v>
      </c>
      <c r="C115" s="439" t="s">
        <v>3788</v>
      </c>
      <c r="D115" s="439" t="s">
        <v>3789</v>
      </c>
      <c r="E115" s="435" t="s">
        <v>3062</v>
      </c>
      <c r="F115" s="435" t="s">
        <v>526</v>
      </c>
      <c r="G115" s="435" t="s">
        <v>1144</v>
      </c>
      <c r="H115" s="436" t="s">
        <v>3790</v>
      </c>
      <c r="I115" s="486">
        <v>104500</v>
      </c>
      <c r="J115" s="486">
        <v>0</v>
      </c>
      <c r="K115" s="486">
        <v>0</v>
      </c>
      <c r="L115" s="486">
        <v>4100</v>
      </c>
      <c r="M115" s="486">
        <v>4100</v>
      </c>
      <c r="N115" s="538"/>
      <c r="O115" s="574">
        <f>SUM(J115:M115)</f>
        <v>8200</v>
      </c>
      <c r="P115" s="493">
        <f>+I115-O115</f>
        <v>96300</v>
      </c>
    </row>
    <row r="116" spans="1:17" s="440" customFormat="1" x14ac:dyDescent="0.2">
      <c r="A116" s="438"/>
      <c r="B116" s="437"/>
      <c r="C116" s="442"/>
      <c r="D116" s="439"/>
      <c r="E116" s="443"/>
      <c r="F116" s="443"/>
      <c r="G116" s="443"/>
      <c r="H116" s="444"/>
      <c r="I116" s="486"/>
      <c r="J116" s="486"/>
      <c r="K116" s="486"/>
      <c r="L116" s="493"/>
      <c r="M116" s="493"/>
      <c r="N116" s="538"/>
      <c r="O116" s="574"/>
      <c r="P116" s="493"/>
    </row>
    <row r="117" spans="1:17" s="440" customFormat="1" x14ac:dyDescent="0.2">
      <c r="A117" s="388" t="s">
        <v>2554</v>
      </c>
      <c r="B117" s="389"/>
      <c r="C117" s="390"/>
      <c r="D117" s="390"/>
      <c r="E117" s="391"/>
      <c r="F117" s="391"/>
      <c r="G117" s="391"/>
      <c r="H117" s="392"/>
      <c r="I117" s="393">
        <f t="shared" ref="I117:P117" si="24">SUM(I118:I120)</f>
        <v>4627682</v>
      </c>
      <c r="J117" s="393">
        <f t="shared" si="24"/>
        <v>0</v>
      </c>
      <c r="K117" s="393">
        <f t="shared" si="24"/>
        <v>0</v>
      </c>
      <c r="L117" s="393">
        <f t="shared" si="24"/>
        <v>0</v>
      </c>
      <c r="M117" s="393">
        <f t="shared" si="24"/>
        <v>0</v>
      </c>
      <c r="N117" s="579"/>
      <c r="O117" s="527">
        <f t="shared" si="24"/>
        <v>0</v>
      </c>
      <c r="P117" s="393">
        <f t="shared" si="24"/>
        <v>4627682</v>
      </c>
    </row>
    <row r="118" spans="1:17" s="440" customFormat="1" ht="230.25" customHeight="1" x14ac:dyDescent="0.2">
      <c r="A118" s="438"/>
      <c r="B118" s="437" t="s">
        <v>3585</v>
      </c>
      <c r="C118" s="439" t="s">
        <v>3586</v>
      </c>
      <c r="D118" s="439" t="s">
        <v>3587</v>
      </c>
      <c r="E118" s="435" t="s">
        <v>1251</v>
      </c>
      <c r="F118" s="435" t="s">
        <v>3121</v>
      </c>
      <c r="G118" s="435" t="s">
        <v>1763</v>
      </c>
      <c r="H118" s="436" t="s">
        <v>3627</v>
      </c>
      <c r="I118" s="486">
        <v>1221282</v>
      </c>
      <c r="J118" s="486">
        <v>0</v>
      </c>
      <c r="K118" s="486">
        <v>0</v>
      </c>
      <c r="L118" s="486">
        <v>0</v>
      </c>
      <c r="M118" s="486">
        <v>0</v>
      </c>
      <c r="N118" s="538" t="s">
        <v>1786</v>
      </c>
      <c r="O118" s="574">
        <f>SUM(J118:M118)</f>
        <v>0</v>
      </c>
      <c r="P118" s="493">
        <f>+I118-O118</f>
        <v>1221282</v>
      </c>
    </row>
    <row r="119" spans="1:17" s="440" customFormat="1" ht="206.25" x14ac:dyDescent="0.2">
      <c r="A119" s="485"/>
      <c r="B119" s="437" t="s">
        <v>3688</v>
      </c>
      <c r="C119" s="439" t="s">
        <v>3693</v>
      </c>
      <c r="D119" s="439" t="s">
        <v>3694</v>
      </c>
      <c r="E119" s="435" t="s">
        <v>1251</v>
      </c>
      <c r="F119" s="435" t="s">
        <v>3748</v>
      </c>
      <c r="G119" s="435" t="s">
        <v>3695</v>
      </c>
      <c r="H119" s="444" t="s">
        <v>3749</v>
      </c>
      <c r="I119" s="486">
        <v>3406400</v>
      </c>
      <c r="J119" s="486">
        <v>0</v>
      </c>
      <c r="K119" s="486">
        <v>0</v>
      </c>
      <c r="L119" s="486">
        <v>0</v>
      </c>
      <c r="M119" s="486">
        <v>0</v>
      </c>
      <c r="N119" s="538" t="s">
        <v>2835</v>
      </c>
      <c r="O119" s="486">
        <f>SUM(J119:N119)</f>
        <v>0</v>
      </c>
      <c r="P119" s="493">
        <f>+I119-O119</f>
        <v>3406400</v>
      </c>
    </row>
    <row r="120" spans="1:17" s="440" customFormat="1" x14ac:dyDescent="0.2">
      <c r="A120" s="438"/>
      <c r="B120" s="437"/>
      <c r="C120" s="439"/>
      <c r="D120" s="439"/>
      <c r="E120" s="435"/>
      <c r="F120" s="435"/>
      <c r="G120" s="435"/>
      <c r="H120" s="436"/>
      <c r="I120" s="486"/>
      <c r="J120" s="486"/>
      <c r="K120" s="486"/>
      <c r="L120" s="486"/>
      <c r="M120" s="486"/>
      <c r="N120" s="538"/>
      <c r="O120" s="574"/>
      <c r="P120" s="493"/>
    </row>
    <row r="121" spans="1:17" s="440" customFormat="1" x14ac:dyDescent="0.2">
      <c r="A121" s="388" t="s">
        <v>2149</v>
      </c>
      <c r="B121" s="526"/>
      <c r="C121" s="445"/>
      <c r="D121" s="445"/>
      <c r="E121" s="391"/>
      <c r="F121" s="446"/>
      <c r="G121" s="446"/>
      <c r="H121" s="447"/>
      <c r="I121" s="527">
        <f>SUM(I122:I123)</f>
        <v>3000000</v>
      </c>
      <c r="J121" s="527">
        <f t="shared" ref="J121:P121" si="25">SUM(J122:J123)</f>
        <v>0</v>
      </c>
      <c r="K121" s="527">
        <f t="shared" si="25"/>
        <v>0</v>
      </c>
      <c r="L121" s="527">
        <f t="shared" si="25"/>
        <v>0</v>
      </c>
      <c r="M121" s="527">
        <f t="shared" si="25"/>
        <v>0</v>
      </c>
      <c r="N121" s="527"/>
      <c r="O121" s="527">
        <f t="shared" si="25"/>
        <v>0</v>
      </c>
      <c r="P121" s="527">
        <f t="shared" si="25"/>
        <v>3000000</v>
      </c>
      <c r="Q121" s="488"/>
    </row>
    <row r="122" spans="1:17" s="440" customFormat="1" ht="168.75" x14ac:dyDescent="0.2">
      <c r="A122" s="438"/>
      <c r="B122" s="437" t="s">
        <v>3791</v>
      </c>
      <c r="C122" s="439" t="s">
        <v>3792</v>
      </c>
      <c r="D122" s="439" t="s">
        <v>3793</v>
      </c>
      <c r="E122" s="435" t="s">
        <v>1132</v>
      </c>
      <c r="F122" s="435" t="s">
        <v>2149</v>
      </c>
      <c r="G122" s="435" t="s">
        <v>3794</v>
      </c>
      <c r="H122" s="436" t="s">
        <v>3795</v>
      </c>
      <c r="I122" s="486">
        <v>3000000</v>
      </c>
      <c r="J122" s="486">
        <v>0</v>
      </c>
      <c r="K122" s="486">
        <v>0</v>
      </c>
      <c r="L122" s="486">
        <v>0</v>
      </c>
      <c r="M122" s="486">
        <v>0</v>
      </c>
      <c r="N122" s="538" t="s">
        <v>2835</v>
      </c>
      <c r="O122" s="574">
        <f>SUM(J122:M122)</f>
        <v>0</v>
      </c>
      <c r="P122" s="493">
        <f>+I122-O122</f>
        <v>3000000</v>
      </c>
    </row>
    <row r="123" spans="1:17" s="440" customFormat="1" x14ac:dyDescent="0.2">
      <c r="A123" s="438"/>
      <c r="B123" s="437"/>
      <c r="C123" s="439"/>
      <c r="D123" s="439"/>
      <c r="E123" s="435"/>
      <c r="F123" s="435"/>
      <c r="G123" s="435"/>
      <c r="H123" s="436"/>
      <c r="I123" s="486"/>
      <c r="J123" s="486"/>
      <c r="K123" s="486"/>
      <c r="L123" s="486"/>
      <c r="M123" s="486"/>
      <c r="N123" s="538"/>
      <c r="O123" s="574"/>
      <c r="P123" s="493"/>
    </row>
    <row r="124" spans="1:17" s="440" customFormat="1" x14ac:dyDescent="0.2">
      <c r="A124" s="388" t="s">
        <v>2467</v>
      </c>
      <c r="B124" s="389"/>
      <c r="C124" s="390"/>
      <c r="D124" s="390"/>
      <c r="E124" s="391"/>
      <c r="F124" s="391"/>
      <c r="G124" s="391"/>
      <c r="H124" s="392"/>
      <c r="I124" s="393">
        <f>SUM(I125:I126)</f>
        <v>162900</v>
      </c>
      <c r="J124" s="393">
        <f t="shared" ref="J124:P124" si="26">SUM(J125:J126)</f>
        <v>0</v>
      </c>
      <c r="K124" s="393">
        <f t="shared" si="26"/>
        <v>0</v>
      </c>
      <c r="L124" s="393">
        <f t="shared" si="26"/>
        <v>0</v>
      </c>
      <c r="M124" s="393">
        <f t="shared" si="26"/>
        <v>42900</v>
      </c>
      <c r="N124" s="393"/>
      <c r="O124" s="393">
        <f t="shared" si="26"/>
        <v>42900</v>
      </c>
      <c r="P124" s="393">
        <f t="shared" si="26"/>
        <v>120000</v>
      </c>
    </row>
    <row r="125" spans="1:17" s="440" customFormat="1" ht="187.5" x14ac:dyDescent="0.2">
      <c r="A125" s="438"/>
      <c r="B125" s="437" t="s">
        <v>3759</v>
      </c>
      <c r="C125" s="439" t="s">
        <v>3760</v>
      </c>
      <c r="D125" s="439" t="s">
        <v>3761</v>
      </c>
      <c r="E125" s="435" t="s">
        <v>2223</v>
      </c>
      <c r="F125" s="435" t="s">
        <v>2467</v>
      </c>
      <c r="G125" s="435" t="s">
        <v>2876</v>
      </c>
      <c r="H125" s="436" t="s">
        <v>3796</v>
      </c>
      <c r="I125" s="486">
        <v>162900</v>
      </c>
      <c r="J125" s="486">
        <v>0</v>
      </c>
      <c r="K125" s="486">
        <v>0</v>
      </c>
      <c r="L125" s="486">
        <v>0</v>
      </c>
      <c r="M125" s="486">
        <v>42900</v>
      </c>
      <c r="N125" s="538"/>
      <c r="O125" s="574">
        <f>SUM(J125:M125)</f>
        <v>42900</v>
      </c>
      <c r="P125" s="493">
        <f>+I125-O125</f>
        <v>120000</v>
      </c>
    </row>
    <row r="126" spans="1:17" s="440" customFormat="1" x14ac:dyDescent="0.2">
      <c r="A126" s="438"/>
      <c r="B126" s="437"/>
      <c r="C126" s="439"/>
      <c r="D126" s="439"/>
      <c r="E126" s="435"/>
      <c r="F126" s="435"/>
      <c r="G126" s="435"/>
      <c r="H126" s="436"/>
      <c r="I126" s="486"/>
      <c r="J126" s="486"/>
      <c r="K126" s="486"/>
      <c r="L126" s="486"/>
      <c r="M126" s="486"/>
      <c r="N126" s="538"/>
      <c r="O126" s="574">
        <f>SUM(J126:M126)</f>
        <v>0</v>
      </c>
      <c r="P126" s="493">
        <f>+I126-O126</f>
        <v>0</v>
      </c>
    </row>
    <row r="127" spans="1:17" s="440" customFormat="1" hidden="1" x14ac:dyDescent="0.2">
      <c r="A127" s="388" t="s">
        <v>2555</v>
      </c>
      <c r="B127" s="389"/>
      <c r="C127" s="390"/>
      <c r="D127" s="390"/>
      <c r="E127" s="391"/>
      <c r="F127" s="391"/>
      <c r="G127" s="391"/>
      <c r="H127" s="392"/>
      <c r="I127" s="393">
        <f>SUM(I128:I129)</f>
        <v>0</v>
      </c>
      <c r="J127" s="393">
        <f t="shared" ref="J127:P127" si="27">SUM(J128:J129)</f>
        <v>0</v>
      </c>
      <c r="K127" s="393">
        <f t="shared" si="27"/>
        <v>0</v>
      </c>
      <c r="L127" s="393">
        <f t="shared" si="27"/>
        <v>0</v>
      </c>
      <c r="M127" s="393">
        <f t="shared" si="27"/>
        <v>0</v>
      </c>
      <c r="N127" s="807">
        <f t="shared" si="27"/>
        <v>0</v>
      </c>
      <c r="O127" s="527">
        <f t="shared" si="27"/>
        <v>0</v>
      </c>
      <c r="P127" s="393">
        <f t="shared" si="27"/>
        <v>0</v>
      </c>
    </row>
    <row r="128" spans="1:17" s="440" customFormat="1" hidden="1" x14ac:dyDescent="0.2">
      <c r="A128" s="438"/>
      <c r="B128" s="437"/>
      <c r="C128" s="439"/>
      <c r="D128" s="439"/>
      <c r="E128" s="435"/>
      <c r="F128" s="435"/>
      <c r="G128" s="435"/>
      <c r="H128" s="436"/>
      <c r="I128" s="486"/>
      <c r="J128" s="486"/>
      <c r="K128" s="486"/>
      <c r="L128" s="486"/>
      <c r="M128" s="486"/>
      <c r="N128" s="538"/>
      <c r="O128" s="574">
        <f>SUM(J128:M128)</f>
        <v>0</v>
      </c>
      <c r="P128" s="493">
        <f>+I128-O128</f>
        <v>0</v>
      </c>
    </row>
    <row r="129" spans="1:17" s="328" customFormat="1" hidden="1" x14ac:dyDescent="0.4">
      <c r="A129" s="438"/>
      <c r="B129" s="437"/>
      <c r="C129" s="439"/>
      <c r="D129" s="439"/>
      <c r="E129" s="435"/>
      <c r="F129" s="435"/>
      <c r="G129" s="435"/>
      <c r="H129" s="436"/>
      <c r="I129" s="486"/>
      <c r="J129" s="486"/>
      <c r="K129" s="486"/>
      <c r="L129" s="486"/>
      <c r="M129" s="486"/>
      <c r="N129" s="538"/>
      <c r="O129" s="574">
        <f>SUM(J129:M129)</f>
        <v>0</v>
      </c>
      <c r="P129" s="493">
        <f>+I129-O129</f>
        <v>0</v>
      </c>
      <c r="Q129" s="440"/>
    </row>
    <row r="130" spans="1:17" s="543" customFormat="1" hidden="1" x14ac:dyDescent="0.2">
      <c r="A130" s="540"/>
      <c r="B130" s="541"/>
      <c r="C130" s="438"/>
      <c r="D130" s="438"/>
      <c r="E130" s="435"/>
      <c r="F130" s="436"/>
      <c r="G130" s="436"/>
      <c r="H130" s="436"/>
      <c r="I130" s="542"/>
      <c r="J130" s="542"/>
      <c r="K130" s="542"/>
      <c r="L130" s="542"/>
      <c r="M130" s="542"/>
      <c r="N130" s="530"/>
      <c r="O130" s="574">
        <f>SUM(J130:M130)</f>
        <v>0</v>
      </c>
      <c r="P130" s="493">
        <f>+I130-O130</f>
        <v>0</v>
      </c>
    </row>
    <row r="131" spans="1:17" s="386" customFormat="1" ht="23.25" customHeight="1" thickBot="1" x14ac:dyDescent="0.45">
      <c r="A131" s="641" t="s">
        <v>1919</v>
      </c>
      <c r="B131" s="641"/>
      <c r="C131" s="641"/>
      <c r="D131" s="641"/>
      <c r="E131" s="641"/>
      <c r="F131" s="641"/>
      <c r="G131" s="641"/>
      <c r="H131" s="641"/>
      <c r="I131" s="571">
        <f>SUM(I8+I23+I26+I31+I49+I53+I64+I73+I76+I86+I93+I96+I117+I112+I121+I124+I127)</f>
        <v>37976872.600000001</v>
      </c>
      <c r="J131" s="571">
        <f t="shared" ref="J131:P131" si="28">SUM(J8+J23+J26+J31+J49+J53+J64+J73+J76+J86+J93+J96+J117+J112+J121+J124+J127)</f>
        <v>136856.04999999999</v>
      </c>
      <c r="K131" s="571">
        <f t="shared" si="28"/>
        <v>136856.04999999999</v>
      </c>
      <c r="L131" s="571">
        <f t="shared" si="28"/>
        <v>869011.13</v>
      </c>
      <c r="M131" s="571">
        <f t="shared" si="28"/>
        <v>880411.13</v>
      </c>
      <c r="N131" s="571"/>
      <c r="O131" s="571">
        <f t="shared" si="28"/>
        <v>2023134.36</v>
      </c>
      <c r="P131" s="571">
        <f t="shared" si="28"/>
        <v>35953738.239999995</v>
      </c>
    </row>
    <row r="132" spans="1:17" s="328" customFormat="1" ht="19.5" thickTop="1" x14ac:dyDescent="0.4">
      <c r="A132" s="368"/>
      <c r="B132" s="367"/>
      <c r="C132" s="329"/>
      <c r="D132" s="329"/>
      <c r="E132" s="331"/>
      <c r="F132" s="332"/>
      <c r="G132" s="332"/>
      <c r="H132" s="332"/>
      <c r="I132" s="369"/>
      <c r="N132" s="545"/>
      <c r="O132" s="521"/>
    </row>
    <row r="133" spans="1:17" s="548" customFormat="1" ht="20.100000000000001" customHeight="1" x14ac:dyDescent="0.2">
      <c r="A133" s="639"/>
      <c r="B133" s="639"/>
      <c r="C133" s="639"/>
      <c r="D133" s="639"/>
      <c r="E133" s="639"/>
      <c r="F133" s="639"/>
      <c r="G133" s="639"/>
      <c r="H133" s="639"/>
      <c r="I133" s="546"/>
      <c r="J133" s="546"/>
      <c r="K133" s="546"/>
      <c r="L133" s="546"/>
      <c r="M133" s="546"/>
      <c r="N133" s="547"/>
      <c r="O133" s="576"/>
      <c r="P133" s="546"/>
    </row>
    <row r="134" spans="1:17" s="555" customFormat="1" x14ac:dyDescent="0.4">
      <c r="A134" s="549"/>
      <c r="B134" s="550"/>
      <c r="C134" s="551"/>
      <c r="D134" s="551"/>
      <c r="E134" s="552"/>
      <c r="F134" s="553"/>
      <c r="G134" s="553"/>
      <c r="H134" s="553"/>
      <c r="I134" s="554"/>
      <c r="N134" s="556"/>
      <c r="O134" s="575"/>
    </row>
    <row r="135" spans="1:17" s="555" customFormat="1" x14ac:dyDescent="0.4">
      <c r="A135" s="549"/>
      <c r="B135" s="550"/>
      <c r="C135" s="551"/>
      <c r="D135" s="551"/>
      <c r="E135" s="552"/>
      <c r="F135" s="553"/>
      <c r="G135" s="553"/>
      <c r="H135" s="553"/>
      <c r="I135" s="554"/>
      <c r="J135" s="554"/>
      <c r="K135" s="554"/>
      <c r="L135" s="554"/>
      <c r="M135" s="554"/>
      <c r="N135" s="557"/>
      <c r="O135" s="581"/>
      <c r="P135" s="554"/>
    </row>
  </sheetData>
  <mergeCells count="20">
    <mergeCell ref="A131:H131"/>
    <mergeCell ref="A133:H133"/>
    <mergeCell ref="A1:P1"/>
    <mergeCell ref="A2:P2"/>
    <mergeCell ref="A3:P3"/>
    <mergeCell ref="J5:O5"/>
    <mergeCell ref="P5:P7"/>
    <mergeCell ref="O6:O7"/>
    <mergeCell ref="A5:A7"/>
    <mergeCell ref="B5:I5"/>
    <mergeCell ref="B6:B7"/>
    <mergeCell ref="C6:C7"/>
    <mergeCell ref="D6:D7"/>
    <mergeCell ref="L6:N6"/>
    <mergeCell ref="I6:I7"/>
    <mergeCell ref="J6:K6"/>
    <mergeCell ref="E6:E7"/>
    <mergeCell ref="F6:F7"/>
    <mergeCell ref="G6:G7"/>
    <mergeCell ref="H6: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9" t="s">
        <v>2495</v>
      </c>
      <c r="C1" s="589"/>
      <c r="D1" s="589"/>
      <c r="E1" s="589"/>
      <c r="F1" s="589"/>
      <c r="G1" s="589"/>
      <c r="H1" s="589"/>
      <c r="I1" s="589"/>
      <c r="J1" s="589"/>
      <c r="K1" s="589"/>
      <c r="L1" s="589"/>
      <c r="M1" s="589"/>
      <c r="N1" s="589"/>
      <c r="O1" s="589"/>
    </row>
    <row r="2" spans="1:18" s="405" customFormat="1" x14ac:dyDescent="0.5">
      <c r="B2" s="589" t="s">
        <v>2496</v>
      </c>
      <c r="C2" s="589"/>
      <c r="D2" s="589"/>
      <c r="E2" s="589"/>
      <c r="F2" s="589"/>
      <c r="G2" s="589"/>
      <c r="H2" s="589"/>
      <c r="I2" s="589"/>
      <c r="J2" s="589"/>
      <c r="K2" s="589"/>
      <c r="L2" s="589"/>
      <c r="M2" s="589"/>
      <c r="N2" s="589"/>
      <c r="O2" s="589"/>
    </row>
    <row r="3" spans="1:18" s="405" customFormat="1" x14ac:dyDescent="0.5">
      <c r="B3" s="590" t="s">
        <v>2912</v>
      </c>
      <c r="C3" s="590"/>
      <c r="D3" s="590"/>
      <c r="E3" s="590"/>
      <c r="F3" s="590"/>
      <c r="G3" s="590"/>
      <c r="H3" s="590"/>
      <c r="I3" s="590"/>
      <c r="J3" s="590"/>
      <c r="K3" s="590"/>
      <c r="L3" s="590"/>
      <c r="M3" s="590"/>
      <c r="N3" s="590"/>
      <c r="O3" s="590"/>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91" t="s">
        <v>2497</v>
      </c>
      <c r="B5" s="593" t="s">
        <v>1915</v>
      </c>
      <c r="C5" s="594" t="s">
        <v>2498</v>
      </c>
      <c r="D5" s="595"/>
      <c r="E5" s="595"/>
      <c r="F5" s="595"/>
      <c r="G5" s="595"/>
      <c r="H5" s="595"/>
      <c r="I5" s="595"/>
      <c r="J5" s="595"/>
      <c r="K5" s="595"/>
      <c r="L5" s="595"/>
      <c r="M5" s="595"/>
      <c r="N5" s="596"/>
      <c r="O5" s="597" t="s">
        <v>1919</v>
      </c>
    </row>
    <row r="6" spans="1:18" s="406" customFormat="1" ht="21" x14ac:dyDescent="0.45">
      <c r="A6" s="592"/>
      <c r="B6" s="593"/>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598"/>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621" t="s">
        <v>253</v>
      </c>
      <c r="B6" s="621" t="s">
        <v>1915</v>
      </c>
      <c r="C6" s="615" t="s">
        <v>2926</v>
      </c>
      <c r="D6" s="616"/>
      <c r="E6" s="616"/>
      <c r="F6" s="616"/>
      <c r="G6" s="616"/>
      <c r="H6" s="616"/>
      <c r="I6" s="617"/>
      <c r="J6" s="513"/>
      <c r="K6" s="618" t="s">
        <v>2927</v>
      </c>
      <c r="L6" s="619"/>
      <c r="M6" s="619"/>
      <c r="N6" s="619"/>
      <c r="O6" s="619"/>
      <c r="P6" s="619"/>
      <c r="Q6" s="620"/>
      <c r="R6" s="513"/>
      <c r="S6" s="615" t="s">
        <v>2928</v>
      </c>
      <c r="T6" s="616"/>
      <c r="U6" s="616"/>
      <c r="V6" s="616"/>
      <c r="W6" s="616"/>
      <c r="X6" s="616"/>
      <c r="Y6" s="617"/>
      <c r="Z6" s="513"/>
      <c r="AA6" s="618" t="s">
        <v>2929</v>
      </c>
      <c r="AB6" s="619"/>
      <c r="AC6" s="619"/>
      <c r="AD6" s="619"/>
      <c r="AE6" s="619"/>
      <c r="AF6" s="619"/>
      <c r="AG6" s="620"/>
      <c r="AH6" s="513"/>
      <c r="AI6" s="615" t="s">
        <v>2930</v>
      </c>
      <c r="AJ6" s="616"/>
      <c r="AK6" s="616"/>
      <c r="AL6" s="616"/>
      <c r="AM6" s="616"/>
      <c r="AN6" s="616"/>
      <c r="AO6" s="617"/>
      <c r="AP6" s="513"/>
      <c r="AQ6" s="618" t="s">
        <v>2931</v>
      </c>
      <c r="AR6" s="619"/>
      <c r="AS6" s="619"/>
      <c r="AT6" s="619"/>
      <c r="AU6" s="619"/>
      <c r="AV6" s="619"/>
      <c r="AW6" s="620"/>
      <c r="AX6" s="513"/>
      <c r="AY6" s="615" t="s">
        <v>2932</v>
      </c>
      <c r="AZ6" s="616"/>
      <c r="BA6" s="616"/>
      <c r="BB6" s="616"/>
      <c r="BC6" s="616"/>
      <c r="BD6" s="616"/>
      <c r="BE6" s="617"/>
      <c r="BF6" s="513"/>
      <c r="BG6" s="618" t="s">
        <v>2933</v>
      </c>
      <c r="BH6" s="619"/>
      <c r="BI6" s="619"/>
      <c r="BJ6" s="619"/>
      <c r="BK6" s="619"/>
      <c r="BL6" s="619"/>
      <c r="BM6" s="620"/>
      <c r="BN6" s="559"/>
      <c r="BO6" s="615" t="s">
        <v>2934</v>
      </c>
      <c r="BP6" s="616"/>
      <c r="BQ6" s="616"/>
      <c r="BR6" s="616"/>
      <c r="BS6" s="616"/>
      <c r="BT6" s="616"/>
      <c r="BU6" s="617"/>
      <c r="BV6" s="559"/>
      <c r="BW6" s="618" t="s">
        <v>2935</v>
      </c>
      <c r="BX6" s="619"/>
      <c r="BY6" s="619"/>
      <c r="BZ6" s="619"/>
      <c r="CA6" s="619"/>
      <c r="CB6" s="619"/>
      <c r="CC6" s="620"/>
      <c r="CD6" s="559"/>
      <c r="CE6" s="615" t="s">
        <v>2936</v>
      </c>
      <c r="CF6" s="616"/>
      <c r="CG6" s="616"/>
      <c r="CH6" s="616"/>
      <c r="CI6" s="616"/>
      <c r="CJ6" s="616"/>
      <c r="CK6" s="617"/>
      <c r="CL6" s="559"/>
      <c r="CM6" s="618" t="s">
        <v>2937</v>
      </c>
      <c r="CN6" s="619"/>
      <c r="CO6" s="619"/>
      <c r="CP6" s="619"/>
      <c r="CQ6" s="619"/>
      <c r="CR6" s="619"/>
      <c r="CS6" s="620"/>
      <c r="CT6" s="559"/>
      <c r="CU6" s="622" t="s">
        <v>3197</v>
      </c>
      <c r="CV6" s="623"/>
      <c r="CW6" s="623"/>
      <c r="CX6" s="623"/>
      <c r="CY6" s="623"/>
      <c r="CZ6" s="623"/>
      <c r="DA6" s="624"/>
      <c r="DB6" s="302"/>
    </row>
    <row r="7" spans="1:106" s="303" customFormat="1" ht="42" customHeight="1" x14ac:dyDescent="0.45">
      <c r="A7" s="621"/>
      <c r="B7" s="621"/>
      <c r="C7" s="605" t="s">
        <v>263</v>
      </c>
      <c r="D7" s="651" t="s">
        <v>2905</v>
      </c>
      <c r="E7" s="651"/>
      <c r="F7" s="651"/>
      <c r="G7" s="651"/>
      <c r="H7" s="651"/>
      <c r="I7" s="602" t="s">
        <v>256</v>
      </c>
      <c r="J7" s="560"/>
      <c r="K7" s="605" t="s">
        <v>263</v>
      </c>
      <c r="L7" s="651" t="s">
        <v>2905</v>
      </c>
      <c r="M7" s="651"/>
      <c r="N7" s="651"/>
      <c r="O7" s="651"/>
      <c r="P7" s="651"/>
      <c r="Q7" s="602" t="s">
        <v>256</v>
      </c>
      <c r="R7" s="560"/>
      <c r="S7" s="605" t="s">
        <v>263</v>
      </c>
      <c r="T7" s="651" t="s">
        <v>2905</v>
      </c>
      <c r="U7" s="651"/>
      <c r="V7" s="651"/>
      <c r="W7" s="651"/>
      <c r="X7" s="651"/>
      <c r="Y7" s="602" t="s">
        <v>256</v>
      </c>
      <c r="Z7" s="560"/>
      <c r="AA7" s="605" t="s">
        <v>263</v>
      </c>
      <c r="AB7" s="651" t="s">
        <v>2905</v>
      </c>
      <c r="AC7" s="651"/>
      <c r="AD7" s="651"/>
      <c r="AE7" s="651"/>
      <c r="AF7" s="651"/>
      <c r="AG7" s="602" t="s">
        <v>256</v>
      </c>
      <c r="AH7" s="560"/>
      <c r="AI7" s="605" t="s">
        <v>263</v>
      </c>
      <c r="AJ7" s="651" t="s">
        <v>2905</v>
      </c>
      <c r="AK7" s="651"/>
      <c r="AL7" s="651"/>
      <c r="AM7" s="651"/>
      <c r="AN7" s="651"/>
      <c r="AO7" s="602" t="s">
        <v>256</v>
      </c>
      <c r="AP7" s="560"/>
      <c r="AQ7" s="605" t="s">
        <v>263</v>
      </c>
      <c r="AR7" s="651" t="s">
        <v>2905</v>
      </c>
      <c r="AS7" s="651"/>
      <c r="AT7" s="651"/>
      <c r="AU7" s="651"/>
      <c r="AV7" s="651"/>
      <c r="AW7" s="602" t="s">
        <v>256</v>
      </c>
      <c r="AX7" s="560"/>
      <c r="AY7" s="605" t="s">
        <v>263</v>
      </c>
      <c r="AZ7" s="651" t="s">
        <v>2905</v>
      </c>
      <c r="BA7" s="651"/>
      <c r="BB7" s="651"/>
      <c r="BC7" s="651"/>
      <c r="BD7" s="651"/>
      <c r="BE7" s="602" t="s">
        <v>256</v>
      </c>
      <c r="BF7" s="560"/>
      <c r="BG7" s="605" t="s">
        <v>263</v>
      </c>
      <c r="BH7" s="651" t="s">
        <v>2905</v>
      </c>
      <c r="BI7" s="651"/>
      <c r="BJ7" s="651"/>
      <c r="BK7" s="651"/>
      <c r="BL7" s="651"/>
      <c r="BM7" s="602" t="s">
        <v>256</v>
      </c>
      <c r="BN7" s="560"/>
      <c r="BO7" s="605" t="s">
        <v>263</v>
      </c>
      <c r="BP7" s="651" t="s">
        <v>2905</v>
      </c>
      <c r="BQ7" s="651"/>
      <c r="BR7" s="651"/>
      <c r="BS7" s="651"/>
      <c r="BT7" s="651"/>
      <c r="BU7" s="602" t="s">
        <v>256</v>
      </c>
      <c r="BV7" s="560"/>
      <c r="BW7" s="605" t="s">
        <v>263</v>
      </c>
      <c r="BX7" s="651" t="s">
        <v>2905</v>
      </c>
      <c r="BY7" s="651"/>
      <c r="BZ7" s="651"/>
      <c r="CA7" s="651"/>
      <c r="CB7" s="651"/>
      <c r="CC7" s="602" t="s">
        <v>256</v>
      </c>
      <c r="CD7" s="560"/>
      <c r="CE7" s="605" t="s">
        <v>263</v>
      </c>
      <c r="CF7" s="651" t="s">
        <v>2905</v>
      </c>
      <c r="CG7" s="651"/>
      <c r="CH7" s="651"/>
      <c r="CI7" s="651"/>
      <c r="CJ7" s="651"/>
      <c r="CK7" s="602" t="s">
        <v>256</v>
      </c>
      <c r="CL7" s="560"/>
      <c r="CM7" s="605" t="s">
        <v>263</v>
      </c>
      <c r="CN7" s="651" t="s">
        <v>2905</v>
      </c>
      <c r="CO7" s="651"/>
      <c r="CP7" s="651"/>
      <c r="CQ7" s="651"/>
      <c r="CR7" s="651"/>
      <c r="CS7" s="602" t="s">
        <v>256</v>
      </c>
      <c r="CT7" s="560"/>
      <c r="CU7" s="633" t="s">
        <v>263</v>
      </c>
      <c r="CV7" s="655" t="s">
        <v>2905</v>
      </c>
      <c r="CW7" s="655"/>
      <c r="CX7" s="655"/>
      <c r="CY7" s="655"/>
      <c r="CZ7" s="655"/>
      <c r="DA7" s="625" t="s">
        <v>256</v>
      </c>
      <c r="DB7" s="302"/>
    </row>
    <row r="8" spans="1:106" s="304" customFormat="1" ht="65.25" customHeight="1" x14ac:dyDescent="0.2">
      <c r="A8" s="621"/>
      <c r="B8" s="621"/>
      <c r="C8" s="606"/>
      <c r="D8" s="599" t="s">
        <v>2239</v>
      </c>
      <c r="E8" s="601"/>
      <c r="F8" s="652" t="s">
        <v>265</v>
      </c>
      <c r="G8" s="653"/>
      <c r="H8" s="654"/>
      <c r="I8" s="603"/>
      <c r="J8" s="561"/>
      <c r="K8" s="606"/>
      <c r="L8" s="599" t="s">
        <v>2239</v>
      </c>
      <c r="M8" s="601"/>
      <c r="N8" s="652" t="s">
        <v>265</v>
      </c>
      <c r="O8" s="653"/>
      <c r="P8" s="654"/>
      <c r="Q8" s="603"/>
      <c r="R8" s="561"/>
      <c r="S8" s="606"/>
      <c r="T8" s="599" t="s">
        <v>2239</v>
      </c>
      <c r="U8" s="601"/>
      <c r="V8" s="652" t="s">
        <v>265</v>
      </c>
      <c r="W8" s="653"/>
      <c r="X8" s="654"/>
      <c r="Y8" s="603"/>
      <c r="Z8" s="561"/>
      <c r="AA8" s="606"/>
      <c r="AB8" s="599" t="s">
        <v>2239</v>
      </c>
      <c r="AC8" s="601"/>
      <c r="AD8" s="652" t="s">
        <v>265</v>
      </c>
      <c r="AE8" s="653"/>
      <c r="AF8" s="654"/>
      <c r="AG8" s="603"/>
      <c r="AH8" s="561"/>
      <c r="AI8" s="606"/>
      <c r="AJ8" s="599" t="s">
        <v>2239</v>
      </c>
      <c r="AK8" s="601"/>
      <c r="AL8" s="652" t="s">
        <v>265</v>
      </c>
      <c r="AM8" s="653"/>
      <c r="AN8" s="654"/>
      <c r="AO8" s="603"/>
      <c r="AP8" s="561"/>
      <c r="AQ8" s="606"/>
      <c r="AR8" s="599" t="s">
        <v>2239</v>
      </c>
      <c r="AS8" s="601"/>
      <c r="AT8" s="652" t="s">
        <v>265</v>
      </c>
      <c r="AU8" s="653"/>
      <c r="AV8" s="654"/>
      <c r="AW8" s="603"/>
      <c r="AX8" s="561"/>
      <c r="AY8" s="606"/>
      <c r="AZ8" s="599" t="s">
        <v>2239</v>
      </c>
      <c r="BA8" s="601"/>
      <c r="BB8" s="652" t="s">
        <v>265</v>
      </c>
      <c r="BC8" s="653"/>
      <c r="BD8" s="654"/>
      <c r="BE8" s="603"/>
      <c r="BF8" s="561"/>
      <c r="BG8" s="606"/>
      <c r="BH8" s="599" t="s">
        <v>2239</v>
      </c>
      <c r="BI8" s="601"/>
      <c r="BJ8" s="652" t="s">
        <v>265</v>
      </c>
      <c r="BK8" s="653"/>
      <c r="BL8" s="654"/>
      <c r="BM8" s="603"/>
      <c r="BN8" s="561"/>
      <c r="BO8" s="606"/>
      <c r="BP8" s="599" t="s">
        <v>2239</v>
      </c>
      <c r="BQ8" s="601"/>
      <c r="BR8" s="652" t="s">
        <v>265</v>
      </c>
      <c r="BS8" s="653"/>
      <c r="BT8" s="654"/>
      <c r="BU8" s="603"/>
      <c r="BV8" s="561"/>
      <c r="BW8" s="606"/>
      <c r="BX8" s="599" t="s">
        <v>2239</v>
      </c>
      <c r="BY8" s="601"/>
      <c r="BZ8" s="652" t="s">
        <v>265</v>
      </c>
      <c r="CA8" s="653"/>
      <c r="CB8" s="654"/>
      <c r="CC8" s="603"/>
      <c r="CD8" s="561"/>
      <c r="CE8" s="606"/>
      <c r="CF8" s="599" t="s">
        <v>2239</v>
      </c>
      <c r="CG8" s="601"/>
      <c r="CH8" s="652" t="s">
        <v>265</v>
      </c>
      <c r="CI8" s="653"/>
      <c r="CJ8" s="654"/>
      <c r="CK8" s="603"/>
      <c r="CL8" s="561"/>
      <c r="CM8" s="606"/>
      <c r="CN8" s="599" t="s">
        <v>2239</v>
      </c>
      <c r="CO8" s="601"/>
      <c r="CP8" s="652" t="s">
        <v>265</v>
      </c>
      <c r="CQ8" s="653"/>
      <c r="CR8" s="654"/>
      <c r="CS8" s="603"/>
      <c r="CT8" s="561"/>
      <c r="CU8" s="634"/>
      <c r="CV8" s="631" t="s">
        <v>2239</v>
      </c>
      <c r="CW8" s="632"/>
      <c r="CX8" s="626" t="s">
        <v>265</v>
      </c>
      <c r="CY8" s="627"/>
      <c r="CZ8" s="628"/>
      <c r="DA8" s="625"/>
    </row>
    <row r="9" spans="1:106" s="303" customFormat="1" ht="36" customHeight="1" x14ac:dyDescent="0.45">
      <c r="A9" s="621"/>
      <c r="B9" s="621"/>
      <c r="C9" s="607"/>
      <c r="D9" s="502" t="s">
        <v>1916</v>
      </c>
      <c r="E9" s="502" t="s">
        <v>1917</v>
      </c>
      <c r="F9" s="502" t="s">
        <v>1916</v>
      </c>
      <c r="G9" s="502" t="s">
        <v>1917</v>
      </c>
      <c r="H9" s="502" t="s">
        <v>1918</v>
      </c>
      <c r="I9" s="604"/>
      <c r="J9" s="562"/>
      <c r="K9" s="607"/>
      <c r="L9" s="502" t="s">
        <v>1916</v>
      </c>
      <c r="M9" s="502" t="s">
        <v>1917</v>
      </c>
      <c r="N9" s="502" t="s">
        <v>1916</v>
      </c>
      <c r="O9" s="502" t="s">
        <v>1917</v>
      </c>
      <c r="P9" s="502" t="s">
        <v>1918</v>
      </c>
      <c r="Q9" s="604"/>
      <c r="R9" s="562"/>
      <c r="S9" s="607"/>
      <c r="T9" s="502" t="s">
        <v>1916</v>
      </c>
      <c r="U9" s="502" t="s">
        <v>1917</v>
      </c>
      <c r="V9" s="502" t="s">
        <v>1916</v>
      </c>
      <c r="W9" s="502" t="s">
        <v>1917</v>
      </c>
      <c r="X9" s="502" t="s">
        <v>1918</v>
      </c>
      <c r="Y9" s="604"/>
      <c r="Z9" s="562"/>
      <c r="AA9" s="607"/>
      <c r="AB9" s="502" t="s">
        <v>1916</v>
      </c>
      <c r="AC9" s="502" t="s">
        <v>1917</v>
      </c>
      <c r="AD9" s="502" t="s">
        <v>1916</v>
      </c>
      <c r="AE9" s="502" t="s">
        <v>1917</v>
      </c>
      <c r="AF9" s="502" t="s">
        <v>1918</v>
      </c>
      <c r="AG9" s="604"/>
      <c r="AH9" s="562"/>
      <c r="AI9" s="607"/>
      <c r="AJ9" s="502" t="s">
        <v>1916</v>
      </c>
      <c r="AK9" s="502" t="s">
        <v>1917</v>
      </c>
      <c r="AL9" s="502" t="s">
        <v>1916</v>
      </c>
      <c r="AM9" s="502" t="s">
        <v>1917</v>
      </c>
      <c r="AN9" s="502" t="s">
        <v>1918</v>
      </c>
      <c r="AO9" s="604"/>
      <c r="AP9" s="562"/>
      <c r="AQ9" s="607"/>
      <c r="AR9" s="502" t="s">
        <v>1916</v>
      </c>
      <c r="AS9" s="502" t="s">
        <v>1917</v>
      </c>
      <c r="AT9" s="502" t="s">
        <v>1916</v>
      </c>
      <c r="AU9" s="502" t="s">
        <v>1917</v>
      </c>
      <c r="AV9" s="502" t="s">
        <v>1918</v>
      </c>
      <c r="AW9" s="604"/>
      <c r="AX9" s="562"/>
      <c r="AY9" s="607"/>
      <c r="AZ9" s="502" t="s">
        <v>1916</v>
      </c>
      <c r="BA9" s="502" t="s">
        <v>1917</v>
      </c>
      <c r="BB9" s="502" t="s">
        <v>1916</v>
      </c>
      <c r="BC9" s="502" t="s">
        <v>1917</v>
      </c>
      <c r="BD9" s="502" t="s">
        <v>1918</v>
      </c>
      <c r="BE9" s="604"/>
      <c r="BF9" s="562"/>
      <c r="BG9" s="607"/>
      <c r="BH9" s="502" t="s">
        <v>1916</v>
      </c>
      <c r="BI9" s="502" t="s">
        <v>1917</v>
      </c>
      <c r="BJ9" s="502" t="s">
        <v>1916</v>
      </c>
      <c r="BK9" s="502" t="s">
        <v>1917</v>
      </c>
      <c r="BL9" s="502" t="s">
        <v>1918</v>
      </c>
      <c r="BM9" s="604"/>
      <c r="BN9" s="562"/>
      <c r="BO9" s="607"/>
      <c r="BP9" s="502" t="s">
        <v>1916</v>
      </c>
      <c r="BQ9" s="502" t="s">
        <v>1917</v>
      </c>
      <c r="BR9" s="502" t="s">
        <v>1916</v>
      </c>
      <c r="BS9" s="502" t="s">
        <v>1917</v>
      </c>
      <c r="BT9" s="502" t="s">
        <v>1918</v>
      </c>
      <c r="BU9" s="604"/>
      <c r="BV9" s="562"/>
      <c r="BW9" s="607"/>
      <c r="BX9" s="502" t="s">
        <v>1916</v>
      </c>
      <c r="BY9" s="502" t="s">
        <v>1917</v>
      </c>
      <c r="BZ9" s="502" t="s">
        <v>1916</v>
      </c>
      <c r="CA9" s="502" t="s">
        <v>1917</v>
      </c>
      <c r="CB9" s="502" t="s">
        <v>1918</v>
      </c>
      <c r="CC9" s="604"/>
      <c r="CD9" s="562"/>
      <c r="CE9" s="607"/>
      <c r="CF9" s="502" t="s">
        <v>1916</v>
      </c>
      <c r="CG9" s="502" t="s">
        <v>1917</v>
      </c>
      <c r="CH9" s="502" t="s">
        <v>1916</v>
      </c>
      <c r="CI9" s="502" t="s">
        <v>1917</v>
      </c>
      <c r="CJ9" s="502" t="s">
        <v>1918</v>
      </c>
      <c r="CK9" s="604"/>
      <c r="CL9" s="562"/>
      <c r="CM9" s="607"/>
      <c r="CN9" s="502" t="s">
        <v>1916</v>
      </c>
      <c r="CO9" s="502" t="s">
        <v>1917</v>
      </c>
      <c r="CP9" s="502" t="s">
        <v>1916</v>
      </c>
      <c r="CQ9" s="502" t="s">
        <v>1917</v>
      </c>
      <c r="CR9" s="502" t="s">
        <v>1918</v>
      </c>
      <c r="CS9" s="604"/>
      <c r="CT9" s="562"/>
      <c r="CU9" s="635"/>
      <c r="CV9" s="305" t="s">
        <v>1916</v>
      </c>
      <c r="CW9" s="305" t="s">
        <v>1917</v>
      </c>
      <c r="CX9" s="306" t="s">
        <v>1916</v>
      </c>
      <c r="CY9" s="306" t="s">
        <v>1917</v>
      </c>
      <c r="CZ9" s="306" t="s">
        <v>1918</v>
      </c>
      <c r="DA9" s="625"/>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 ref="AB8:AC8"/>
    <mergeCell ref="AO7:AO9"/>
    <mergeCell ref="AD8:AF8"/>
    <mergeCell ref="AJ8:AK8"/>
    <mergeCell ref="AL8:AN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CS7:CS9"/>
    <mergeCell ref="CU7:CU9"/>
    <mergeCell ref="CV7:CZ7"/>
    <mergeCell ref="DA7:DA9"/>
    <mergeCell ref="CN8:CO8"/>
    <mergeCell ref="CP8:CR8"/>
    <mergeCell ref="CV8:CW8"/>
    <mergeCell ref="CX8:CZ8"/>
    <mergeCell ref="BX7:CB7"/>
    <mergeCell ref="BP8:BQ8"/>
    <mergeCell ref="BR8:BT8"/>
    <mergeCell ref="BX8:BY8"/>
    <mergeCell ref="BZ8:CB8"/>
    <mergeCell ref="AZ7:BD7"/>
    <mergeCell ref="BE7:BE9"/>
    <mergeCell ref="BG7:BG9"/>
    <mergeCell ref="BH7:BL7"/>
    <mergeCell ref="BM7:BM9"/>
    <mergeCell ref="AZ8:BA8"/>
    <mergeCell ref="BB8:BD8"/>
    <mergeCell ref="BH8:BI8"/>
    <mergeCell ref="BJ8:BL8"/>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Y6:BE6"/>
    <mergeCell ref="BG6:BM6"/>
    <mergeCell ref="BO6:BU6"/>
    <mergeCell ref="BW6:CC6"/>
    <mergeCell ref="CE6:C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642" t="s">
        <v>1913</v>
      </c>
      <c r="B1" s="642"/>
      <c r="C1" s="642"/>
      <c r="D1" s="642"/>
      <c r="E1" s="642"/>
      <c r="F1" s="642"/>
      <c r="G1" s="642"/>
      <c r="H1" s="642"/>
      <c r="I1" s="642"/>
      <c r="J1" s="642"/>
      <c r="K1" s="642"/>
      <c r="L1" s="642"/>
      <c r="M1" s="642"/>
      <c r="N1" s="642"/>
      <c r="O1" s="642"/>
    </row>
    <row r="2" spans="1:16" ht="21" x14ac:dyDescent="0.45">
      <c r="A2" s="642" t="s">
        <v>1920</v>
      </c>
      <c r="B2" s="642"/>
      <c r="C2" s="642"/>
      <c r="D2" s="642"/>
      <c r="E2" s="642"/>
      <c r="F2" s="642"/>
      <c r="G2" s="642"/>
      <c r="H2" s="642"/>
      <c r="I2" s="642"/>
      <c r="J2" s="642"/>
      <c r="K2" s="642"/>
      <c r="L2" s="642"/>
      <c r="M2" s="642"/>
      <c r="N2" s="642"/>
      <c r="O2" s="642"/>
    </row>
    <row r="3" spans="1:16" ht="21" x14ac:dyDescent="0.45">
      <c r="A3" s="642" t="s">
        <v>2912</v>
      </c>
      <c r="B3" s="642"/>
      <c r="C3" s="642"/>
      <c r="D3" s="642"/>
      <c r="E3" s="642"/>
      <c r="F3" s="642"/>
      <c r="G3" s="642"/>
      <c r="H3" s="642"/>
      <c r="I3" s="642"/>
      <c r="J3" s="642"/>
      <c r="K3" s="642"/>
      <c r="L3" s="642"/>
      <c r="M3" s="642"/>
      <c r="N3" s="642"/>
      <c r="O3" s="642"/>
    </row>
    <row r="4" spans="1:16" s="521" customFormat="1" ht="8.1" customHeight="1" x14ac:dyDescent="0.4">
      <c r="A4" s="518"/>
      <c r="B4" s="519"/>
      <c r="C4" s="518"/>
      <c r="D4" s="518"/>
      <c r="E4" s="520"/>
      <c r="I4" s="522"/>
      <c r="N4" s="523"/>
    </row>
    <row r="5" spans="1:16" s="524" customFormat="1" ht="42" customHeight="1" x14ac:dyDescent="0.4">
      <c r="A5" s="640" t="s">
        <v>253</v>
      </c>
      <c r="B5" s="640" t="s">
        <v>254</v>
      </c>
      <c r="C5" s="640"/>
      <c r="D5" s="640"/>
      <c r="E5" s="640"/>
      <c r="F5" s="640"/>
      <c r="G5" s="640"/>
      <c r="H5" s="640"/>
      <c r="I5" s="640"/>
      <c r="J5" s="657" t="s">
        <v>2905</v>
      </c>
      <c r="K5" s="657"/>
      <c r="L5" s="657"/>
      <c r="M5" s="657"/>
      <c r="N5" s="657"/>
      <c r="O5" s="646" t="s">
        <v>256</v>
      </c>
    </row>
    <row r="6" spans="1:16" s="525" customFormat="1" ht="57.75" customHeight="1" x14ac:dyDescent="0.2">
      <c r="A6" s="640"/>
      <c r="B6" s="647" t="s">
        <v>257</v>
      </c>
      <c r="C6" s="640" t="s">
        <v>2</v>
      </c>
      <c r="D6" s="640" t="s">
        <v>258</v>
      </c>
      <c r="E6" s="640" t="s">
        <v>259</v>
      </c>
      <c r="F6" s="640" t="s">
        <v>260</v>
      </c>
      <c r="G6" s="640" t="s">
        <v>261</v>
      </c>
      <c r="H6" s="640" t="s">
        <v>262</v>
      </c>
      <c r="I6" s="649" t="s">
        <v>263</v>
      </c>
      <c r="J6" s="650" t="s">
        <v>2239</v>
      </c>
      <c r="K6" s="650"/>
      <c r="L6" s="648" t="s">
        <v>265</v>
      </c>
      <c r="M6" s="648"/>
      <c r="N6" s="648"/>
      <c r="O6" s="646"/>
    </row>
    <row r="7" spans="1:16" s="524" customFormat="1" ht="60" customHeight="1" x14ac:dyDescent="0.4">
      <c r="A7" s="640"/>
      <c r="B7" s="647"/>
      <c r="C7" s="640"/>
      <c r="D7" s="640"/>
      <c r="E7" s="640"/>
      <c r="F7" s="640"/>
      <c r="G7" s="640"/>
      <c r="H7" s="640"/>
      <c r="I7" s="649"/>
      <c r="J7" s="535" t="s">
        <v>266</v>
      </c>
      <c r="K7" s="535" t="s">
        <v>267</v>
      </c>
      <c r="L7" s="536" t="s">
        <v>266</v>
      </c>
      <c r="M7" s="536" t="s">
        <v>267</v>
      </c>
      <c r="N7" s="536" t="s">
        <v>3088</v>
      </c>
      <c r="O7" s="646"/>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43.7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56" t="s">
        <v>1919</v>
      </c>
      <c r="B208" s="656"/>
      <c r="C208" s="656"/>
      <c r="D208" s="656"/>
      <c r="E208" s="656"/>
      <c r="F208" s="656"/>
      <c r="G208" s="656"/>
      <c r="H208" s="656"/>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9"/>
      <c r="B210" s="639"/>
      <c r="C210" s="639"/>
      <c r="D210" s="639"/>
      <c r="E210" s="639"/>
      <c r="F210" s="639"/>
      <c r="G210" s="639"/>
      <c r="H210" s="639"/>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F6:F7"/>
    <mergeCell ref="G6:G7"/>
    <mergeCell ref="H6:H7"/>
    <mergeCell ref="A208:H208"/>
    <mergeCell ref="A210:H210"/>
    <mergeCell ref="I6:I7"/>
    <mergeCell ref="J6:K6"/>
    <mergeCell ref="A1:O1"/>
    <mergeCell ref="A2:O2"/>
    <mergeCell ref="A3:O3"/>
    <mergeCell ref="A5:A7"/>
    <mergeCell ref="B5:I5"/>
    <mergeCell ref="J5:N5"/>
    <mergeCell ref="O5:O7"/>
    <mergeCell ref="B6:B7"/>
    <mergeCell ref="C6:C7"/>
    <mergeCell ref="D6:D7"/>
    <mergeCell ref="L6:N6"/>
    <mergeCell ref="E6: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589" t="s">
        <v>2495</v>
      </c>
      <c r="B1" s="589"/>
      <c r="C1" s="589"/>
      <c r="D1" s="589"/>
      <c r="E1" s="589"/>
      <c r="F1" s="589"/>
      <c r="G1" s="589"/>
      <c r="H1" s="589"/>
      <c r="I1" s="589"/>
      <c r="J1" s="589"/>
      <c r="K1" s="589"/>
      <c r="L1" s="589"/>
      <c r="M1" s="589"/>
      <c r="N1" s="589"/>
      <c r="O1" s="589"/>
    </row>
    <row r="2" spans="1:18" s="405" customFormat="1" x14ac:dyDescent="0.5">
      <c r="A2" s="589" t="s">
        <v>2496</v>
      </c>
      <c r="B2" s="589"/>
      <c r="C2" s="589"/>
      <c r="D2" s="589"/>
      <c r="E2" s="589"/>
      <c r="F2" s="589"/>
      <c r="G2" s="589"/>
      <c r="H2" s="589"/>
      <c r="I2" s="589"/>
      <c r="J2" s="589"/>
      <c r="K2" s="589"/>
      <c r="L2" s="589"/>
      <c r="M2" s="589"/>
      <c r="N2" s="589"/>
      <c r="O2" s="589"/>
    </row>
    <row r="3" spans="1:18" s="405" customFormat="1" x14ac:dyDescent="0.5">
      <c r="A3" s="590" t="s">
        <v>2817</v>
      </c>
      <c r="B3" s="590"/>
      <c r="C3" s="590"/>
      <c r="D3" s="590"/>
      <c r="E3" s="590"/>
      <c r="F3" s="590"/>
      <c r="G3" s="590"/>
      <c r="H3" s="590"/>
      <c r="I3" s="590"/>
      <c r="J3" s="590"/>
      <c r="K3" s="590"/>
      <c r="L3" s="590"/>
      <c r="M3" s="590"/>
      <c r="N3" s="590"/>
      <c r="O3" s="590"/>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91" t="s">
        <v>2497</v>
      </c>
      <c r="B5" s="591" t="s">
        <v>1915</v>
      </c>
      <c r="C5" s="594" t="s">
        <v>2498</v>
      </c>
      <c r="D5" s="595"/>
      <c r="E5" s="595"/>
      <c r="F5" s="595"/>
      <c r="G5" s="595"/>
      <c r="H5" s="595"/>
      <c r="I5" s="595"/>
      <c r="J5" s="595"/>
      <c r="K5" s="595"/>
      <c r="L5" s="595"/>
      <c r="M5" s="595"/>
      <c r="N5" s="596"/>
      <c r="O5" s="597" t="s">
        <v>1919</v>
      </c>
    </row>
    <row r="6" spans="1:18" s="406" customFormat="1" ht="21" x14ac:dyDescent="0.45">
      <c r="A6" s="592"/>
      <c r="B6" s="592"/>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598"/>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58" t="s">
        <v>1919</v>
      </c>
      <c r="B23" s="659"/>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662" t="s">
        <v>1913</v>
      </c>
      <c r="B1" s="662"/>
      <c r="C1" s="662"/>
      <c r="D1" s="662"/>
      <c r="E1" s="662"/>
      <c r="F1" s="662"/>
      <c r="G1" s="662"/>
      <c r="H1" s="662"/>
      <c r="I1" s="662"/>
    </row>
    <row r="2" spans="1:10" s="298" customFormat="1" x14ac:dyDescent="0.5">
      <c r="A2" s="662" t="s">
        <v>2125</v>
      </c>
      <c r="B2" s="662"/>
      <c r="C2" s="662"/>
      <c r="D2" s="662"/>
      <c r="E2" s="662"/>
      <c r="F2" s="662"/>
      <c r="G2" s="662"/>
      <c r="H2" s="662"/>
      <c r="I2" s="662"/>
    </row>
    <row r="3" spans="1:10" s="298" customFormat="1" x14ac:dyDescent="0.5">
      <c r="A3" s="662" t="s">
        <v>2817</v>
      </c>
      <c r="B3" s="662"/>
      <c r="C3" s="662"/>
      <c r="D3" s="662"/>
      <c r="E3" s="662"/>
      <c r="F3" s="662"/>
      <c r="G3" s="662"/>
      <c r="H3" s="662"/>
      <c r="I3" s="662"/>
    </row>
    <row r="4" spans="1:10" s="301" customFormat="1" ht="14.25" customHeight="1" x14ac:dyDescent="0.45">
      <c r="A4" s="299"/>
      <c r="B4" s="299"/>
      <c r="C4" s="300"/>
    </row>
    <row r="5" spans="1:10" s="303" customFormat="1" ht="42" customHeight="1" x14ac:dyDescent="0.45">
      <c r="A5" s="621" t="s">
        <v>253</v>
      </c>
      <c r="B5" s="621" t="s">
        <v>1915</v>
      </c>
      <c r="C5" s="663" t="s">
        <v>263</v>
      </c>
      <c r="D5" s="655" t="s">
        <v>2148</v>
      </c>
      <c r="E5" s="655"/>
      <c r="F5" s="655"/>
      <c r="G5" s="655"/>
      <c r="H5" s="655"/>
      <c r="I5" s="664" t="s">
        <v>256</v>
      </c>
      <c r="J5" s="302"/>
    </row>
    <row r="6" spans="1:10" s="304" customFormat="1" ht="65.25" customHeight="1" x14ac:dyDescent="0.2">
      <c r="A6" s="621"/>
      <c r="B6" s="621"/>
      <c r="C6" s="663"/>
      <c r="D6" s="631" t="s">
        <v>2239</v>
      </c>
      <c r="E6" s="632"/>
      <c r="F6" s="626" t="s">
        <v>265</v>
      </c>
      <c r="G6" s="627"/>
      <c r="H6" s="628"/>
      <c r="I6" s="665"/>
    </row>
    <row r="7" spans="1:10" s="303" customFormat="1" ht="36" customHeight="1" x14ac:dyDescent="0.45">
      <c r="A7" s="621"/>
      <c r="B7" s="621"/>
      <c r="C7" s="663"/>
      <c r="D7" s="305" t="s">
        <v>1916</v>
      </c>
      <c r="E7" s="305" t="s">
        <v>1917</v>
      </c>
      <c r="F7" s="306" t="s">
        <v>1916</v>
      </c>
      <c r="G7" s="306" t="s">
        <v>1917</v>
      </c>
      <c r="H7" s="306" t="s">
        <v>1918</v>
      </c>
      <c r="I7" s="666"/>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60" t="s">
        <v>1919</v>
      </c>
      <c r="B24" s="661"/>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67" t="s">
        <v>1913</v>
      </c>
      <c r="B1" s="667"/>
      <c r="C1" s="667"/>
      <c r="D1" s="667"/>
      <c r="E1" s="667"/>
      <c r="F1" s="667"/>
      <c r="G1" s="667"/>
      <c r="H1" s="667"/>
      <c r="I1" s="667"/>
      <c r="J1" s="667"/>
      <c r="K1" s="667"/>
      <c r="L1" s="667"/>
      <c r="M1" s="667"/>
      <c r="N1" s="667"/>
      <c r="O1" s="667"/>
    </row>
    <row r="2" spans="1:16" ht="21" x14ac:dyDescent="0.45">
      <c r="A2" s="667" t="s">
        <v>1920</v>
      </c>
      <c r="B2" s="667"/>
      <c r="C2" s="667"/>
      <c r="D2" s="667"/>
      <c r="E2" s="667"/>
      <c r="F2" s="667"/>
      <c r="G2" s="667"/>
      <c r="H2" s="667"/>
      <c r="I2" s="667"/>
      <c r="J2" s="667"/>
      <c r="K2" s="667"/>
      <c r="L2" s="667"/>
      <c r="M2" s="667"/>
      <c r="N2" s="667"/>
      <c r="O2" s="667"/>
    </row>
    <row r="3" spans="1:16" ht="21" x14ac:dyDescent="0.45">
      <c r="A3" s="667" t="s">
        <v>2817</v>
      </c>
      <c r="B3" s="667"/>
      <c r="C3" s="667"/>
      <c r="D3" s="667"/>
      <c r="E3" s="667"/>
      <c r="F3" s="667"/>
      <c r="G3" s="667"/>
      <c r="H3" s="667"/>
      <c r="I3" s="667"/>
      <c r="J3" s="667"/>
      <c r="K3" s="667"/>
      <c r="L3" s="667"/>
      <c r="M3" s="667"/>
      <c r="N3" s="667"/>
      <c r="O3" s="667"/>
    </row>
    <row r="4" spans="1:16" s="332" customFormat="1" ht="8.1" customHeight="1" x14ac:dyDescent="0.4">
      <c r="A4" s="329"/>
      <c r="B4" s="330"/>
      <c r="C4" s="366"/>
      <c r="D4" s="366"/>
      <c r="E4" s="331"/>
      <c r="I4" s="333"/>
      <c r="N4" s="430"/>
    </row>
    <row r="5" spans="1:16" s="335" customFormat="1" ht="42" customHeight="1" x14ac:dyDescent="0.4">
      <c r="A5" s="668" t="s">
        <v>253</v>
      </c>
      <c r="B5" s="668" t="s">
        <v>254</v>
      </c>
      <c r="C5" s="668"/>
      <c r="D5" s="668"/>
      <c r="E5" s="668"/>
      <c r="F5" s="668"/>
      <c r="G5" s="668"/>
      <c r="H5" s="668"/>
      <c r="I5" s="668"/>
      <c r="J5" s="670" t="s">
        <v>2148</v>
      </c>
      <c r="K5" s="670"/>
      <c r="L5" s="670"/>
      <c r="M5" s="670"/>
      <c r="N5" s="670"/>
      <c r="O5" s="671" t="s">
        <v>256</v>
      </c>
    </row>
    <row r="6" spans="1:16" s="336" customFormat="1" ht="57.75" customHeight="1" x14ac:dyDescent="0.2">
      <c r="A6" s="668"/>
      <c r="B6" s="673" t="s">
        <v>257</v>
      </c>
      <c r="C6" s="675" t="s">
        <v>2</v>
      </c>
      <c r="D6" s="675" t="s">
        <v>258</v>
      </c>
      <c r="E6" s="668" t="s">
        <v>259</v>
      </c>
      <c r="F6" s="668" t="s">
        <v>260</v>
      </c>
      <c r="G6" s="668" t="s">
        <v>261</v>
      </c>
      <c r="H6" s="668" t="s">
        <v>262</v>
      </c>
      <c r="I6" s="681" t="s">
        <v>263</v>
      </c>
      <c r="J6" s="683" t="s">
        <v>2239</v>
      </c>
      <c r="K6" s="684"/>
      <c r="L6" s="677" t="s">
        <v>265</v>
      </c>
      <c r="M6" s="677"/>
      <c r="N6" s="677"/>
      <c r="O6" s="671"/>
    </row>
    <row r="7" spans="1:16" s="335" customFormat="1" ht="60" customHeight="1" x14ac:dyDescent="0.4">
      <c r="A7" s="669"/>
      <c r="B7" s="674"/>
      <c r="C7" s="676"/>
      <c r="D7" s="676"/>
      <c r="E7" s="669"/>
      <c r="F7" s="669"/>
      <c r="G7" s="669"/>
      <c r="H7" s="669"/>
      <c r="I7" s="682"/>
      <c r="J7" s="403" t="s">
        <v>266</v>
      </c>
      <c r="K7" s="403" t="s">
        <v>267</v>
      </c>
      <c r="L7" s="404" t="s">
        <v>266</v>
      </c>
      <c r="M7" s="404" t="s">
        <v>267</v>
      </c>
      <c r="N7" s="431" t="s">
        <v>2606</v>
      </c>
      <c r="O7" s="672"/>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78" t="s">
        <v>1919</v>
      </c>
      <c r="B164" s="679"/>
      <c r="C164" s="679"/>
      <c r="D164" s="679"/>
      <c r="E164" s="679"/>
      <c r="F164" s="679"/>
      <c r="G164" s="679"/>
      <c r="H164" s="680"/>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A164:H164"/>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ปีงปม.69สรุป100%(ณ30มิย69)</vt:lpstr>
      <vt:lpstr>ปีงปม.69สรุป(ณ30มิย69)</vt:lpstr>
      <vt:lpstr>ปีงปม.69รายละเอียด(ณ30มิย69)</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2026-07-15T07:00:41Z</dcterms:modified>
</cp:coreProperties>
</file>